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520" windowHeight="1872" tabRatio="690" activeTab="0"/>
  </bookViews>
  <sheets>
    <sheet name="data" sheetId="1" r:id="rId1"/>
  </sheets>
  <definedNames>
    <definedName name="_xlnm.Print_Titles" localSheetId="0">'data'!$5:$5</definedName>
    <definedName name="_xlnm.Print_Area" localSheetId="0">'data'!$A$1:$K$25</definedName>
  </definedNames>
  <calcPr fullCalcOnLoad="1"/>
</workbook>
</file>

<file path=xl/sharedStrings.xml><?xml version="1.0" encoding="utf-8"?>
<sst xmlns="http://schemas.openxmlformats.org/spreadsheetml/2006/main" count="50" uniqueCount="50">
  <si>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</si>
  <si>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</si>
  <si>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</si>
  <si>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</si>
  <si>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</si>
  <si>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</si>
  <si>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</si>
  <si>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</si>
  <si>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</si>
  <si>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</si>
  <si>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</si>
  <si>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</si>
  <si>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</si>
  <si>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</si>
  <si>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</si>
  <si>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</si>
  <si>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</si>
  <si>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</si>
  <si>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</si>
  <si>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</si>
  <si>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</si>
  <si>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</si>
  <si>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</si>
  <si>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</si>
  <si>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</si>
  <si>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</si>
  <si>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</si>
  <si>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</si>
  <si>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</si>
  <si>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</si>
  <si>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</si>
  <si>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>рублей</t>
  </si>
  <si>
    <t>Темп 2022/2021</t>
  </si>
  <si>
    <t>ВОЗВРАТ ОСТАТКОВ СУБСИДИЙ, СУБВЕНЦИЙ И ИНЫХ МЕЖБЮДЖЕТНЫХ ТРАНСФЕРТОВ, ИМЕЮЩИХ ЦЕЛЕВОЕ НАЗНАЧЕНИЕ, ПРОШЛЫХ ЛЕТ</t>
  </si>
  <si>
    <t>2 02 10000 00 0000 000</t>
  </si>
  <si>
    <t>2 02 20000 00 0000 000</t>
  </si>
  <si>
    <t>2 02 30000 00 0000 000</t>
  </si>
  <si>
    <t>2 02 40000 00 0000 000</t>
  </si>
  <si>
    <t>2 19 00000 00 0000 000</t>
  </si>
  <si>
    <t>2023 год</t>
  </si>
  <si>
    <t>Темп 2023/2022</t>
  </si>
  <si>
    <t>2024 год</t>
  </si>
  <si>
    <t>Темп 2024/2023</t>
  </si>
  <si>
    <t>1 17 01000 00 0000 000</t>
  </si>
  <si>
    <t>Прочие неналоговые доходы</t>
  </si>
  <si>
    <t>Сведения о доходах  бюджете Дубровского муниципального района Брянской области за 2021 - 2025 годы</t>
  </si>
  <si>
    <t>2022 год оценка</t>
  </si>
  <si>
    <t>2025 год</t>
  </si>
  <si>
    <t>2021 год факт</t>
  </si>
  <si>
    <t>Темп 2025/2024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</si>
</sst>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" fontId="25" fillId="0" borderId="2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quotePrefix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quotePrefix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75" fontId="2" fillId="34" borderId="12" xfId="57" applyNumberFormat="1" applyFont="1" applyFill="1" applyBorder="1" applyAlignment="1">
      <alignment horizontal="center" vertical="center"/>
    </xf>
    <xf numFmtId="175" fontId="3" fillId="0" borderId="12" xfId="57" applyNumberFormat="1" applyFont="1" applyFill="1" applyBorder="1" applyAlignment="1">
      <alignment horizontal="center" vertical="center"/>
    </xf>
    <xf numFmtId="175" fontId="2" fillId="34" borderId="12" xfId="57" applyNumberFormat="1" applyFont="1" applyFill="1" applyBorder="1" applyAlignment="1">
      <alignment horizontal="center" vertical="center" wrapText="1"/>
    </xf>
    <xf numFmtId="175" fontId="3" fillId="0" borderId="12" xfId="57" applyNumberFormat="1" applyFont="1" applyFill="1" applyBorder="1" applyAlignment="1">
      <alignment horizontal="center" vertical="center" wrapText="1"/>
    </xf>
    <xf numFmtId="175" fontId="2" fillId="0" borderId="12" xfId="57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175" fontId="3" fillId="33" borderId="12" xfId="57" applyNumberFormat="1" applyFont="1" applyFill="1" applyBorder="1" applyAlignment="1">
      <alignment horizontal="center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" sqref="J25"/>
    </sheetView>
  </sheetViews>
  <sheetFormatPr defaultColWidth="9.125" defaultRowHeight="12.75"/>
  <cols>
    <col min="1" max="1" width="25.00390625" style="1" customWidth="1"/>
    <col min="2" max="2" width="40.50390625" style="1" customWidth="1"/>
    <col min="3" max="3" width="20.625" style="1" customWidth="1"/>
    <col min="4" max="4" width="27.00390625" style="1" customWidth="1"/>
    <col min="5" max="5" width="14.50390625" style="1" customWidth="1"/>
    <col min="6" max="6" width="23.00390625" style="4" customWidth="1"/>
    <col min="7" max="7" width="14.50390625" style="4" customWidth="1"/>
    <col min="8" max="8" width="21.50390625" style="4" customWidth="1"/>
    <col min="9" max="9" width="14.50390625" style="4" customWidth="1"/>
    <col min="10" max="10" width="20.625" style="4" customWidth="1"/>
    <col min="11" max="13" width="14.50390625" style="1" customWidth="1"/>
    <col min="14" max="14" width="14.00390625" style="1" customWidth="1"/>
    <col min="15" max="16384" width="9.125" style="1" customWidth="1"/>
  </cols>
  <sheetData>
    <row r="1" spans="1:11" ht="15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24" customHeight="1">
      <c r="B4" s="2"/>
      <c r="C4" s="2"/>
      <c r="D4" s="2"/>
      <c r="E4" s="2"/>
      <c r="F4" s="8"/>
      <c r="G4" s="8"/>
      <c r="H4" s="8"/>
      <c r="I4" s="8"/>
      <c r="J4" s="28" t="s">
        <v>31</v>
      </c>
      <c r="K4" s="28"/>
    </row>
    <row r="5" spans="1:11" ht="39.75" customHeight="1">
      <c r="A5" s="9" t="s">
        <v>6</v>
      </c>
      <c r="B5" s="9" t="s">
        <v>5</v>
      </c>
      <c r="C5" s="9" t="s">
        <v>48</v>
      </c>
      <c r="D5" s="9" t="s">
        <v>46</v>
      </c>
      <c r="E5" s="9" t="s">
        <v>32</v>
      </c>
      <c r="F5" s="5" t="s">
        <v>39</v>
      </c>
      <c r="G5" s="9" t="s">
        <v>40</v>
      </c>
      <c r="H5" s="5" t="s">
        <v>41</v>
      </c>
      <c r="I5" s="9" t="s">
        <v>42</v>
      </c>
      <c r="J5" s="5" t="s">
        <v>47</v>
      </c>
      <c r="K5" s="9" t="s">
        <v>49</v>
      </c>
    </row>
    <row r="6" spans="1:11" ht="21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>
      <c r="A7" s="7" t="s">
        <v>1</v>
      </c>
      <c r="B7" s="7" t="s">
        <v>21</v>
      </c>
      <c r="C7" s="23">
        <f>SUM(C8:C18)</f>
        <v>95722400.63999999</v>
      </c>
      <c r="D7" s="23">
        <f>SUM(D8:D17)</f>
        <v>112868000</v>
      </c>
      <c r="E7" s="18">
        <f>D7/C7</f>
        <v>1.1791179415201096</v>
      </c>
      <c r="F7" s="23">
        <f>SUM(F8:F17)</f>
        <v>117986000</v>
      </c>
      <c r="G7" s="18">
        <f>F7/D7</f>
        <v>1.0453450047843498</v>
      </c>
      <c r="H7" s="23">
        <f>SUM(H8:H17)</f>
        <v>121541000</v>
      </c>
      <c r="I7" s="18">
        <f>H7/F7</f>
        <v>1.0301306934721068</v>
      </c>
      <c r="J7" s="23">
        <f>SUM(J8:J17)</f>
        <v>129983500</v>
      </c>
      <c r="K7" s="18">
        <f>J7/H7</f>
        <v>1.069462156803054</v>
      </c>
    </row>
    <row r="8" spans="1:11" ht="39" customHeight="1">
      <c r="A8" s="10" t="s">
        <v>12</v>
      </c>
      <c r="B8" s="6" t="s">
        <v>8</v>
      </c>
      <c r="C8" s="13">
        <v>73809491.9</v>
      </c>
      <c r="D8" s="13">
        <v>79705000</v>
      </c>
      <c r="E8" s="19">
        <f>D8/C8</f>
        <v>1.079874660402587</v>
      </c>
      <c r="F8" s="13">
        <v>94860000</v>
      </c>
      <c r="G8" s="24">
        <f aca="true" t="shared" si="0" ref="G8:G16">F8/D8</f>
        <v>1.190138636221065</v>
      </c>
      <c r="H8" s="13">
        <v>102450000</v>
      </c>
      <c r="I8" s="24">
        <f aca="true" t="shared" si="1" ref="I8:I16">H8/F8</f>
        <v>1.080012650221379</v>
      </c>
      <c r="J8" s="13">
        <v>110144000</v>
      </c>
      <c r="K8" s="24">
        <f>J8/H8</f>
        <v>1.0751000488042948</v>
      </c>
    </row>
    <row r="9" spans="1:11" ht="75.75" customHeight="1">
      <c r="A9" s="10" t="s">
        <v>13</v>
      </c>
      <c r="B9" s="6" t="s">
        <v>9</v>
      </c>
      <c r="C9" s="13">
        <v>5536895.68</v>
      </c>
      <c r="D9" s="13">
        <v>6597000</v>
      </c>
      <c r="E9" s="19">
        <f aca="true" t="shared" si="2" ref="E9:E17">D9/C9</f>
        <v>1.1914618553911422</v>
      </c>
      <c r="F9" s="13">
        <v>5710000</v>
      </c>
      <c r="G9" s="24">
        <f t="shared" si="0"/>
        <v>0.8655449446718205</v>
      </c>
      <c r="H9" s="13">
        <v>5848000</v>
      </c>
      <c r="I9" s="24">
        <f t="shared" si="1"/>
        <v>1.024168126094571</v>
      </c>
      <c r="J9" s="13">
        <v>6118500</v>
      </c>
      <c r="K9" s="24">
        <f aca="true" t="shared" si="3" ref="K9:K17">J9/H9</f>
        <v>1.0462551299589604</v>
      </c>
    </row>
    <row r="10" spans="1:11" s="3" customFormat="1" ht="39" customHeight="1">
      <c r="A10" s="10" t="s">
        <v>14</v>
      </c>
      <c r="B10" s="6" t="s">
        <v>10</v>
      </c>
      <c r="C10" s="13">
        <v>5224213.36</v>
      </c>
      <c r="D10" s="13">
        <v>9362000</v>
      </c>
      <c r="E10" s="19">
        <f t="shared" si="2"/>
        <v>1.7920401321434543</v>
      </c>
      <c r="F10" s="13">
        <v>4343000</v>
      </c>
      <c r="G10" s="24">
        <f t="shared" si="0"/>
        <v>0.46389660328989535</v>
      </c>
      <c r="H10" s="13">
        <v>4510000</v>
      </c>
      <c r="I10" s="24">
        <f t="shared" si="1"/>
        <v>1.0384526824775502</v>
      </c>
      <c r="J10" s="13">
        <v>4873000</v>
      </c>
      <c r="K10" s="24">
        <f t="shared" si="3"/>
        <v>1.0804878048780489</v>
      </c>
    </row>
    <row r="11" spans="1:11" ht="33" customHeight="1">
      <c r="A11" s="10" t="s">
        <v>15</v>
      </c>
      <c r="B11" s="6" t="s">
        <v>7</v>
      </c>
      <c r="C11" s="13">
        <v>1303147.69</v>
      </c>
      <c r="D11" s="13">
        <v>1765000</v>
      </c>
      <c r="E11" s="19">
        <f t="shared" si="2"/>
        <v>1.354412867815466</v>
      </c>
      <c r="F11" s="13">
        <v>1775000</v>
      </c>
      <c r="G11" s="24">
        <f t="shared" si="0"/>
        <v>1.0056657223796035</v>
      </c>
      <c r="H11" s="13">
        <v>1780000</v>
      </c>
      <c r="I11" s="24">
        <f t="shared" si="1"/>
        <v>1.0028169014084507</v>
      </c>
      <c r="J11" s="13">
        <v>1800000</v>
      </c>
      <c r="K11" s="24">
        <f t="shared" si="3"/>
        <v>1.0112359550561798</v>
      </c>
    </row>
    <row r="12" spans="1:11" ht="90.75" customHeight="1">
      <c r="A12" s="10" t="s">
        <v>16</v>
      </c>
      <c r="B12" s="6" t="s">
        <v>11</v>
      </c>
      <c r="C12" s="13">
        <v>3682817.1</v>
      </c>
      <c r="D12" s="13">
        <v>4331000</v>
      </c>
      <c r="E12" s="19">
        <f t="shared" si="2"/>
        <v>1.1760019252653084</v>
      </c>
      <c r="F12" s="13">
        <v>4193000</v>
      </c>
      <c r="G12" s="24">
        <f t="shared" si="0"/>
        <v>0.9681366889863773</v>
      </c>
      <c r="H12" s="13">
        <v>4193000</v>
      </c>
      <c r="I12" s="24">
        <f t="shared" si="1"/>
        <v>1</v>
      </c>
      <c r="J12" s="13">
        <v>4193000</v>
      </c>
      <c r="K12" s="24">
        <f t="shared" si="3"/>
        <v>1</v>
      </c>
    </row>
    <row r="13" spans="1:11" ht="43.5" customHeight="1">
      <c r="A13" s="10" t="s">
        <v>17</v>
      </c>
      <c r="B13" s="6" t="s">
        <v>2</v>
      </c>
      <c r="C13" s="13">
        <v>35033.88</v>
      </c>
      <c r="D13" s="13">
        <v>2400000</v>
      </c>
      <c r="E13" s="19">
        <f t="shared" si="2"/>
        <v>68.50511561950889</v>
      </c>
      <c r="F13" s="13">
        <v>65000</v>
      </c>
      <c r="G13" s="24">
        <f t="shared" si="0"/>
        <v>0.027083333333333334</v>
      </c>
      <c r="H13" s="13">
        <v>70000</v>
      </c>
      <c r="I13" s="24">
        <f t="shared" si="1"/>
        <v>1.0769230769230769</v>
      </c>
      <c r="J13" s="13">
        <v>75000</v>
      </c>
      <c r="K13" s="24">
        <f t="shared" si="3"/>
        <v>1.0714285714285714</v>
      </c>
    </row>
    <row r="14" spans="1:11" s="3" customFormat="1" ht="63.75" customHeight="1">
      <c r="A14" s="10" t="s">
        <v>18</v>
      </c>
      <c r="B14" s="6" t="s">
        <v>0</v>
      </c>
      <c r="C14" s="13">
        <v>715470.1</v>
      </c>
      <c r="D14" s="13">
        <v>740000</v>
      </c>
      <c r="E14" s="19">
        <f t="shared" si="2"/>
        <v>1.0342850106524368</v>
      </c>
      <c r="F14" s="13">
        <v>750000</v>
      </c>
      <c r="G14" s="24">
        <f t="shared" si="0"/>
        <v>1.0135135135135136</v>
      </c>
      <c r="H14" s="13">
        <v>760000</v>
      </c>
      <c r="I14" s="24">
        <f t="shared" si="1"/>
        <v>1.0133333333333334</v>
      </c>
      <c r="J14" s="13">
        <v>770000</v>
      </c>
      <c r="K14" s="24">
        <f t="shared" si="3"/>
        <v>1.013157894736842</v>
      </c>
    </row>
    <row r="15" spans="1:11" s="3" customFormat="1" ht="63.75" customHeight="1">
      <c r="A15" s="10" t="s">
        <v>19</v>
      </c>
      <c r="B15" s="6" t="s">
        <v>3</v>
      </c>
      <c r="C15" s="13">
        <v>4557047.6</v>
      </c>
      <c r="D15" s="13">
        <v>6368000</v>
      </c>
      <c r="E15" s="19">
        <f t="shared" si="2"/>
        <v>1.3973959806783673</v>
      </c>
      <c r="F15" s="13">
        <v>5290000</v>
      </c>
      <c r="G15" s="24">
        <f t="shared" si="0"/>
        <v>0.8307160804020101</v>
      </c>
      <c r="H15" s="13">
        <v>830000</v>
      </c>
      <c r="I15" s="24">
        <f t="shared" si="1"/>
        <v>0.15689981096408318</v>
      </c>
      <c r="J15" s="13">
        <v>860000</v>
      </c>
      <c r="K15" s="24">
        <f t="shared" si="3"/>
        <v>1.036144578313253</v>
      </c>
    </row>
    <row r="16" spans="1:11" ht="37.5" customHeight="1">
      <c r="A16" s="10" t="s">
        <v>20</v>
      </c>
      <c r="B16" s="6" t="s">
        <v>4</v>
      </c>
      <c r="C16" s="13">
        <v>862954.1</v>
      </c>
      <c r="D16" s="13">
        <v>1600000</v>
      </c>
      <c r="E16" s="19">
        <f t="shared" si="2"/>
        <v>1.8540962955040134</v>
      </c>
      <c r="F16" s="13">
        <v>1000000</v>
      </c>
      <c r="G16" s="24">
        <f t="shared" si="0"/>
        <v>0.625</v>
      </c>
      <c r="H16" s="13">
        <v>1100000</v>
      </c>
      <c r="I16" s="24">
        <f t="shared" si="1"/>
        <v>1.1</v>
      </c>
      <c r="J16" s="13">
        <v>1150000</v>
      </c>
      <c r="K16" s="24">
        <f t="shared" si="3"/>
        <v>1.0454545454545454</v>
      </c>
    </row>
    <row r="17" spans="1:11" ht="37.5" customHeight="1" hidden="1">
      <c r="A17" s="10" t="s">
        <v>22</v>
      </c>
      <c r="B17" s="6" t="s">
        <v>23</v>
      </c>
      <c r="C17" s="13"/>
      <c r="D17" s="13"/>
      <c r="E17" s="19" t="e">
        <f t="shared" si="2"/>
        <v>#DIV/0!</v>
      </c>
      <c r="F17" s="13"/>
      <c r="G17" s="24" t="e">
        <f aca="true" t="shared" si="4" ref="G17:G25">F17/D17</f>
        <v>#DIV/0!</v>
      </c>
      <c r="H17" s="13"/>
      <c r="I17" s="24" t="e">
        <f aca="true" t="shared" si="5" ref="I17:I25">H17/F17</f>
        <v>#DIV/0!</v>
      </c>
      <c r="J17" s="13"/>
      <c r="K17" s="24" t="e">
        <f t="shared" si="3"/>
        <v>#DIV/0!</v>
      </c>
    </row>
    <row r="18" spans="1:11" ht="37.5" customHeight="1">
      <c r="A18" s="10" t="s">
        <v>43</v>
      </c>
      <c r="B18" s="6" t="s">
        <v>44</v>
      </c>
      <c r="C18" s="13">
        <v>-4670.77</v>
      </c>
      <c r="D18" s="13">
        <v>0</v>
      </c>
      <c r="E18" s="19"/>
      <c r="F18" s="13"/>
      <c r="G18" s="24"/>
      <c r="H18" s="13"/>
      <c r="I18" s="24"/>
      <c r="J18" s="13"/>
      <c r="K18" s="24"/>
    </row>
    <row r="19" spans="1:11" ht="69.75" customHeight="1">
      <c r="A19" s="14" t="s">
        <v>24</v>
      </c>
      <c r="B19" s="15" t="s">
        <v>25</v>
      </c>
      <c r="C19" s="16">
        <f>SUM(C20:C24)</f>
        <v>285188190.02</v>
      </c>
      <c r="D19" s="16">
        <f>SUM(D20:D23)</f>
        <v>316708500</v>
      </c>
      <c r="E19" s="20">
        <f aca="true" t="shared" si="6" ref="E19:E25">D19/C19</f>
        <v>1.110524597732429</v>
      </c>
      <c r="F19" s="17">
        <f>SUM(F20:F23)</f>
        <v>286623241.63</v>
      </c>
      <c r="G19" s="20">
        <f t="shared" si="4"/>
        <v>0.9050064700821102</v>
      </c>
      <c r="H19" s="17">
        <f>SUM(H20:H23)</f>
        <v>247734183.34</v>
      </c>
      <c r="I19" s="20">
        <f t="shared" si="5"/>
        <v>0.8643199411574529</v>
      </c>
      <c r="J19" s="17">
        <f>SUM(J20:J23)</f>
        <v>254367979.57</v>
      </c>
      <c r="K19" s="20">
        <f aca="true" t="shared" si="7" ref="K19:K25">J19/H19</f>
        <v>1.0267778799863703</v>
      </c>
    </row>
    <row r="20" spans="1:11" ht="56.25" customHeight="1">
      <c r="A20" s="10" t="s">
        <v>34</v>
      </c>
      <c r="B20" s="6" t="s">
        <v>26</v>
      </c>
      <c r="C20" s="11">
        <v>46248160</v>
      </c>
      <c r="D20" s="11">
        <v>47316500</v>
      </c>
      <c r="E20" s="21">
        <f t="shared" si="6"/>
        <v>1.0231001622551037</v>
      </c>
      <c r="F20" s="13">
        <v>47301080</v>
      </c>
      <c r="G20" s="24">
        <f t="shared" si="4"/>
        <v>0.9996741094544187</v>
      </c>
      <c r="H20" s="13">
        <v>12682000</v>
      </c>
      <c r="I20" s="24">
        <f t="shared" si="5"/>
        <v>0.26811227143228017</v>
      </c>
      <c r="J20" s="13">
        <v>10712000</v>
      </c>
      <c r="K20" s="21">
        <f t="shared" si="7"/>
        <v>0.8446617252799243</v>
      </c>
    </row>
    <row r="21" spans="1:11" ht="58.5" customHeight="1">
      <c r="A21" s="10" t="s">
        <v>35</v>
      </c>
      <c r="B21" s="6" t="s">
        <v>27</v>
      </c>
      <c r="C21" s="11">
        <v>67799548.41</v>
      </c>
      <c r="D21" s="11">
        <v>78383500</v>
      </c>
      <c r="E21" s="21">
        <f t="shared" si="6"/>
        <v>1.1561065204445955</v>
      </c>
      <c r="F21" s="13">
        <v>23436991.18</v>
      </c>
      <c r="G21" s="24">
        <f t="shared" si="4"/>
        <v>0.2990041421982943</v>
      </c>
      <c r="H21" s="13">
        <v>18753156.91</v>
      </c>
      <c r="I21" s="24">
        <f t="shared" si="5"/>
        <v>0.8001520658506303</v>
      </c>
      <c r="J21" s="13">
        <v>26200928.16</v>
      </c>
      <c r="K21" s="21">
        <f t="shared" si="7"/>
        <v>1.3971475995078206</v>
      </c>
    </row>
    <row r="22" spans="1:11" ht="56.25" customHeight="1">
      <c r="A22" s="10" t="s">
        <v>36</v>
      </c>
      <c r="B22" s="6" t="s">
        <v>28</v>
      </c>
      <c r="C22" s="11">
        <v>157006475.53</v>
      </c>
      <c r="D22" s="11">
        <v>171607000</v>
      </c>
      <c r="E22" s="21">
        <f t="shared" si="6"/>
        <v>1.0929931356061184</v>
      </c>
      <c r="F22" s="13">
        <v>199773810.45</v>
      </c>
      <c r="G22" s="24">
        <f t="shared" si="4"/>
        <v>1.1641355565332416</v>
      </c>
      <c r="H22" s="13">
        <v>208330786.43</v>
      </c>
      <c r="I22" s="24">
        <f t="shared" si="5"/>
        <v>1.0428333221493098</v>
      </c>
      <c r="J22" s="13">
        <v>209486811.41</v>
      </c>
      <c r="K22" s="21">
        <f t="shared" si="7"/>
        <v>1.0055489877411297</v>
      </c>
    </row>
    <row r="23" spans="1:11" ht="24.75" customHeight="1">
      <c r="A23" s="10" t="s">
        <v>37</v>
      </c>
      <c r="B23" s="6" t="s">
        <v>29</v>
      </c>
      <c r="C23" s="11">
        <v>14249523.4</v>
      </c>
      <c r="D23" s="11">
        <v>19401500</v>
      </c>
      <c r="E23" s="21">
        <f t="shared" si="6"/>
        <v>1.361554309949763</v>
      </c>
      <c r="F23" s="13">
        <v>16111360</v>
      </c>
      <c r="G23" s="24">
        <f t="shared" si="4"/>
        <v>0.8304182666288689</v>
      </c>
      <c r="H23" s="13">
        <v>7968240</v>
      </c>
      <c r="I23" s="24">
        <f t="shared" si="5"/>
        <v>0.4945727734964646</v>
      </c>
      <c r="J23" s="13">
        <v>7968240</v>
      </c>
      <c r="K23" s="21">
        <f t="shared" si="7"/>
        <v>1</v>
      </c>
    </row>
    <row r="24" spans="1:11" ht="93.75" customHeight="1">
      <c r="A24" s="14" t="s">
        <v>38</v>
      </c>
      <c r="B24" s="15" t="s">
        <v>33</v>
      </c>
      <c r="C24" s="16">
        <v>-115517.32</v>
      </c>
      <c r="D24" s="16">
        <v>0</v>
      </c>
      <c r="E24" s="20">
        <f t="shared" si="6"/>
        <v>0</v>
      </c>
      <c r="F24" s="17">
        <v>0</v>
      </c>
      <c r="G24" s="20">
        <v>0</v>
      </c>
      <c r="H24" s="17">
        <v>0</v>
      </c>
      <c r="I24" s="20">
        <v>0</v>
      </c>
      <c r="J24" s="17">
        <v>0</v>
      </c>
      <c r="K24" s="20" t="e">
        <f t="shared" si="7"/>
        <v>#DIV/0!</v>
      </c>
    </row>
    <row r="25" spans="1:11" ht="45" customHeight="1">
      <c r="A25" s="29" t="s">
        <v>30</v>
      </c>
      <c r="B25" s="30"/>
      <c r="C25" s="12">
        <f>C7+C19</f>
        <v>380910590.65999997</v>
      </c>
      <c r="D25" s="12">
        <f>D7+D19+D24</f>
        <v>429576500</v>
      </c>
      <c r="E25" s="22">
        <f t="shared" si="6"/>
        <v>1.1277620274502662</v>
      </c>
      <c r="F25" s="12">
        <f>F7+F19+F24</f>
        <v>404609241.63</v>
      </c>
      <c r="G25" s="22">
        <f t="shared" si="4"/>
        <v>0.9418793663759539</v>
      </c>
      <c r="H25" s="12">
        <f>H7+H19+H24</f>
        <v>369275183.34000003</v>
      </c>
      <c r="I25" s="25">
        <f t="shared" si="5"/>
        <v>0.9126711536601242</v>
      </c>
      <c r="J25" s="12">
        <f>J7+J19+J24</f>
        <v>384351479.57</v>
      </c>
      <c r="K25" s="22">
        <f t="shared" si="7"/>
        <v>1.0408267246491862</v>
      </c>
    </row>
  </sheetData>
  <sheetProtection/>
  <mergeCells count="3">
    <mergeCell ref="A1:K3"/>
    <mergeCell ref="J4:K4"/>
    <mergeCell ref="A25:B2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56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Zam</cp:lastModifiedBy>
  <cp:lastPrinted>2021-11-23T06:43:39Z</cp:lastPrinted>
  <dcterms:created xsi:type="dcterms:W3CDTF">2000-09-29T06:30:00Z</dcterms:created>
  <dcterms:modified xsi:type="dcterms:W3CDTF">2022-11-24T09:29:14Z</dcterms:modified>
  <cp:category/>
  <cp:version/>
  <cp:contentType/>
  <cp:contentStatus/>
</cp:coreProperties>
</file>