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2520" windowHeight="1875" tabRatio="690" activeTab="0"/>
  </bookViews>
  <sheets>
    <sheet name="data" sheetId="1" r:id="rId1"/>
  </sheets>
  <definedNames>
    <definedName name="_xlnm.Print_Titles" localSheetId="0">'data'!$5:$5</definedName>
    <definedName name="_xlnm.Print_Area" localSheetId="0">'data'!$A$1:$K$25</definedName>
  </definedNames>
  <calcPr fullCalcOnLoad="1"/>
</workbook>
</file>

<file path=xl/sharedStrings.xml><?xml version="1.0" encoding="utf-8"?>
<sst xmlns="http://schemas.openxmlformats.org/spreadsheetml/2006/main" count="50" uniqueCount="50">
  <si>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</si>
  <si>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</si>
  <si>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</si>
  <si>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</si>
  <si>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</si>
  <si>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</si>
  <si>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</si>
  <si>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</si>
  <si>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</si>
  <si>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</si>
  <si>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</si>
  <si>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</si>
  <si>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</si>
  <si>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</si>
  <si>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</si>
  <si>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</si>
  <si>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</si>
  <si>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</si>
  <si>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</si>
  <si>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</si>
  <si>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</si>
  <si>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</si>
  <si>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</si>
  <si>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</si>
  <si>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</si>
  <si>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</si>
  <si>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</si>
  <si>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</si>
  <si>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</si>
  <si>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</si>
  <si>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ИТОГО:</t>
  </si>
  <si>
    <t>рублей</t>
  </si>
  <si>
    <t>ВОЗВРАТ ОСТАТКОВ СУБСИДИЙ, СУБВЕНЦИЙ И ИНЫХ МЕЖБЮДЖЕТНЫХ ТРАНСФЕРТОВ, ИМЕЮЩИХ ЦЕЛЕВОЕ НАЗНАЧЕНИЕ, ПРОШЛЫХ ЛЕТ</t>
  </si>
  <si>
    <t>2 02 10000 00 0000 000</t>
  </si>
  <si>
    <t>2 02 20000 00 0000 000</t>
  </si>
  <si>
    <t>2 02 30000 00 0000 000</t>
  </si>
  <si>
    <t>2 02 40000 00 0000 000</t>
  </si>
  <si>
    <t>2 19 00000 00 0000 000</t>
  </si>
  <si>
    <t>Темп 2023/2022</t>
  </si>
  <si>
    <t>2024 год</t>
  </si>
  <si>
    <t>Темп 2024/2023</t>
  </si>
  <si>
    <t>1 17 01000 00 0000 000</t>
  </si>
  <si>
    <t>Прочие неналоговые доходы</t>
  </si>
  <si>
    <t>2025 год</t>
  </si>
  <si>
    <t>Темп 2025/2024</t>
  </si>
  <si>
    <t>2022 год факт</t>
  </si>
  <si>
    <t>2023 год оценка</t>
  </si>
  <si>
    <t>2026 год</t>
  </si>
  <si>
    <t>Темп 2026/2025</t>
  </si>
  <si>
    <t>Сведения о доходах  бюджете Дубровского муниципального района Брянской области за 2022 - 2026 годы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</si>
</sst>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" fontId="25" fillId="0" borderId="2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left" vertical="center" wrapText="1"/>
    </xf>
    <xf numFmtId="4" fontId="3" fillId="0" borderId="12" xfId="0" applyNumberFormat="1" applyFont="1" applyFill="1" applyBorder="1" applyAlignment="1" quotePrefix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 quotePrefix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 quotePrefix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175" fontId="2" fillId="34" borderId="12" xfId="57" applyNumberFormat="1" applyFont="1" applyFill="1" applyBorder="1" applyAlignment="1">
      <alignment horizontal="center" vertical="center"/>
    </xf>
    <xf numFmtId="175" fontId="3" fillId="0" borderId="12" xfId="57" applyNumberFormat="1" applyFont="1" applyFill="1" applyBorder="1" applyAlignment="1">
      <alignment horizontal="center" vertical="center"/>
    </xf>
    <xf numFmtId="175" fontId="2" fillId="34" borderId="12" xfId="57" applyNumberFormat="1" applyFont="1" applyFill="1" applyBorder="1" applyAlignment="1">
      <alignment horizontal="center" vertical="center" wrapText="1"/>
    </xf>
    <xf numFmtId="175" fontId="3" fillId="0" borderId="12" xfId="57" applyNumberFormat="1" applyFont="1" applyFill="1" applyBorder="1" applyAlignment="1">
      <alignment horizontal="center" vertical="center" wrapText="1"/>
    </xf>
    <xf numFmtId="175" fontId="2" fillId="0" borderId="12" xfId="57" applyNumberFormat="1" applyFont="1" applyFill="1" applyBorder="1" applyAlignment="1">
      <alignment horizontal="center" vertical="center" wrapText="1"/>
    </xf>
    <xf numFmtId="175" fontId="3" fillId="33" borderId="12" xfId="57" applyNumberFormat="1" applyFont="1" applyFill="1" applyBorder="1" applyAlignment="1">
      <alignment horizontal="center" vertical="center" wrapText="1"/>
    </xf>
    <xf numFmtId="175" fontId="2" fillId="0" borderId="12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vertical="center" wrapText="1"/>
    </xf>
    <xf numFmtId="4" fontId="2" fillId="36" borderId="12" xfId="0" applyNumberFormat="1" applyFont="1" applyFill="1" applyBorder="1" applyAlignment="1">
      <alignment horizontal="center" vertical="center"/>
    </xf>
    <xf numFmtId="175" fontId="2" fillId="36" borderId="12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" sqref="I16"/>
    </sheetView>
  </sheetViews>
  <sheetFormatPr defaultColWidth="9.00390625" defaultRowHeight="12.75"/>
  <cols>
    <col min="1" max="1" width="25.00390625" style="1" customWidth="1"/>
    <col min="2" max="2" width="40.375" style="1" customWidth="1"/>
    <col min="3" max="3" width="20.75390625" style="1" customWidth="1"/>
    <col min="4" max="4" width="27.00390625" style="1" customWidth="1"/>
    <col min="5" max="5" width="14.375" style="1" customWidth="1"/>
    <col min="6" max="6" width="23.00390625" style="4" customWidth="1"/>
    <col min="7" max="7" width="14.375" style="4" customWidth="1"/>
    <col min="8" max="8" width="21.625" style="4" customWidth="1"/>
    <col min="9" max="9" width="14.375" style="4" customWidth="1"/>
    <col min="10" max="10" width="20.75390625" style="4" customWidth="1"/>
    <col min="11" max="13" width="14.375" style="1" customWidth="1"/>
    <col min="14" max="14" width="14.00390625" style="1" customWidth="1"/>
    <col min="15" max="16384" width="9.125" style="1" customWidth="1"/>
  </cols>
  <sheetData>
    <row r="1" spans="1:11" ht="15.7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9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ht="24" customHeight="1">
      <c r="B4" s="2"/>
      <c r="C4" s="2"/>
      <c r="D4" s="2"/>
      <c r="E4" s="2"/>
      <c r="F4" s="7"/>
      <c r="G4" s="7"/>
      <c r="H4" s="7"/>
      <c r="I4" s="7"/>
      <c r="J4" s="30" t="s">
        <v>31</v>
      </c>
      <c r="K4" s="30"/>
    </row>
    <row r="5" spans="1:11" ht="39.75" customHeight="1">
      <c r="A5" s="8" t="s">
        <v>6</v>
      </c>
      <c r="B5" s="8" t="s">
        <v>5</v>
      </c>
      <c r="C5" s="8" t="s">
        <v>45</v>
      </c>
      <c r="D5" s="8" t="s">
        <v>46</v>
      </c>
      <c r="E5" s="8" t="s">
        <v>38</v>
      </c>
      <c r="F5" s="5" t="s">
        <v>39</v>
      </c>
      <c r="G5" s="8" t="s">
        <v>40</v>
      </c>
      <c r="H5" s="5" t="s">
        <v>43</v>
      </c>
      <c r="I5" s="8" t="s">
        <v>44</v>
      </c>
      <c r="J5" s="5" t="s">
        <v>47</v>
      </c>
      <c r="K5" s="8" t="s">
        <v>48</v>
      </c>
    </row>
    <row r="6" spans="1:11" ht="21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42" customHeight="1">
      <c r="A7" s="25" t="s">
        <v>1</v>
      </c>
      <c r="B7" s="25" t="s">
        <v>21</v>
      </c>
      <c r="C7" s="26">
        <f>SUM(C8:C18)</f>
        <v>120804024.38000001</v>
      </c>
      <c r="D7" s="26">
        <f>SUM(D8:D17)</f>
        <v>127393000</v>
      </c>
      <c r="E7" s="27">
        <f>D7/C7</f>
        <v>1.054542683108584</v>
      </c>
      <c r="F7" s="26">
        <f>SUM(F8:F17)</f>
        <v>132166000</v>
      </c>
      <c r="G7" s="27">
        <f>F7/D7</f>
        <v>1.0374667367908754</v>
      </c>
      <c r="H7" s="26">
        <f>SUM(H8:H17)</f>
        <v>138569000</v>
      </c>
      <c r="I7" s="27">
        <f>H7/F7</f>
        <v>1.0484466504244663</v>
      </c>
      <c r="J7" s="26">
        <f>SUM(J8:J17)</f>
        <v>148132000</v>
      </c>
      <c r="K7" s="17">
        <f>J7/H7</f>
        <v>1.0690125497044793</v>
      </c>
    </row>
    <row r="8" spans="1:11" ht="39" customHeight="1">
      <c r="A8" s="9" t="s">
        <v>12</v>
      </c>
      <c r="B8" s="6" t="s">
        <v>8</v>
      </c>
      <c r="C8" s="12">
        <v>83703245.54</v>
      </c>
      <c r="D8" s="12">
        <v>100902000</v>
      </c>
      <c r="E8" s="18">
        <f>D8/C8</f>
        <v>1.2054729700030697</v>
      </c>
      <c r="F8" s="12">
        <v>106898000</v>
      </c>
      <c r="G8" s="22">
        <f aca="true" t="shared" si="0" ref="G8:G16">F8/D8</f>
        <v>1.0594239955600484</v>
      </c>
      <c r="H8" s="12">
        <v>115463000</v>
      </c>
      <c r="I8" s="22">
        <f aca="true" t="shared" si="1" ref="I8:I16">H8/F8</f>
        <v>1.0801231080095044</v>
      </c>
      <c r="J8" s="12">
        <v>124699000</v>
      </c>
      <c r="K8" s="22">
        <f>J8/H8</f>
        <v>1.0799909927855678</v>
      </c>
    </row>
    <row r="9" spans="1:11" ht="75.75" customHeight="1">
      <c r="A9" s="9" t="s">
        <v>13</v>
      </c>
      <c r="B9" s="6" t="s">
        <v>9</v>
      </c>
      <c r="C9" s="12">
        <v>6550591.14</v>
      </c>
      <c r="D9" s="12">
        <v>6000000</v>
      </c>
      <c r="E9" s="18">
        <f aca="true" t="shared" si="2" ref="E9:E17">D9/C9</f>
        <v>0.9159478697063057</v>
      </c>
      <c r="F9" s="12">
        <v>6989000</v>
      </c>
      <c r="G9" s="22">
        <f t="shared" si="0"/>
        <v>1.1648333333333334</v>
      </c>
      <c r="H9" s="12">
        <v>7134000</v>
      </c>
      <c r="I9" s="22">
        <f t="shared" si="1"/>
        <v>1.020746887966805</v>
      </c>
      <c r="J9" s="12">
        <v>7175000</v>
      </c>
      <c r="K9" s="22">
        <f aca="true" t="shared" si="3" ref="K9:K17">J9/H9</f>
        <v>1.0057471264367817</v>
      </c>
    </row>
    <row r="10" spans="1:11" s="3" customFormat="1" ht="39" customHeight="1">
      <c r="A10" s="9" t="s">
        <v>14</v>
      </c>
      <c r="B10" s="6" t="s">
        <v>10</v>
      </c>
      <c r="C10" s="12">
        <v>9341136.39</v>
      </c>
      <c r="D10" s="12">
        <v>5030000</v>
      </c>
      <c r="E10" s="18">
        <f t="shared" si="2"/>
        <v>0.5384783810013505</v>
      </c>
      <c r="F10" s="12">
        <v>5106000</v>
      </c>
      <c r="G10" s="22">
        <f t="shared" si="0"/>
        <v>1.0151093439363816</v>
      </c>
      <c r="H10" s="12">
        <v>5432000</v>
      </c>
      <c r="I10" s="22">
        <f t="shared" si="1"/>
        <v>1.063846455150803</v>
      </c>
      <c r="J10" s="12">
        <v>5787000</v>
      </c>
      <c r="K10" s="22">
        <f t="shared" si="3"/>
        <v>1.0653534609720177</v>
      </c>
    </row>
    <row r="11" spans="1:11" ht="33" customHeight="1">
      <c r="A11" s="9" t="s">
        <v>15</v>
      </c>
      <c r="B11" s="6" t="s">
        <v>7</v>
      </c>
      <c r="C11" s="12">
        <v>1635371.55</v>
      </c>
      <c r="D11" s="12">
        <v>1645000</v>
      </c>
      <c r="E11" s="18">
        <f t="shared" si="2"/>
        <v>1.0058876222959852</v>
      </c>
      <c r="F11" s="12">
        <v>1688000</v>
      </c>
      <c r="G11" s="22">
        <f t="shared" si="0"/>
        <v>1.0261398176291794</v>
      </c>
      <c r="H11" s="12">
        <v>1737000</v>
      </c>
      <c r="I11" s="22">
        <f t="shared" si="1"/>
        <v>1.0290284360189574</v>
      </c>
      <c r="J11" s="12">
        <v>1788000</v>
      </c>
      <c r="K11" s="22">
        <f t="shared" si="3"/>
        <v>1.0293609671848014</v>
      </c>
    </row>
    <row r="12" spans="1:11" ht="90.75" customHeight="1">
      <c r="A12" s="9" t="s">
        <v>16</v>
      </c>
      <c r="B12" s="6" t="s">
        <v>11</v>
      </c>
      <c r="C12" s="12">
        <v>4743052.34</v>
      </c>
      <c r="D12" s="12">
        <v>4296000</v>
      </c>
      <c r="E12" s="18">
        <f t="shared" si="2"/>
        <v>0.9057458556318609</v>
      </c>
      <c r="F12" s="12">
        <v>4518000</v>
      </c>
      <c r="G12" s="22">
        <f t="shared" si="0"/>
        <v>1.0516759776536313</v>
      </c>
      <c r="H12" s="12">
        <v>4518000</v>
      </c>
      <c r="I12" s="22">
        <f t="shared" si="1"/>
        <v>1</v>
      </c>
      <c r="J12" s="12">
        <v>4518000</v>
      </c>
      <c r="K12" s="22">
        <f t="shared" si="3"/>
        <v>1</v>
      </c>
    </row>
    <row r="13" spans="1:11" ht="43.5" customHeight="1">
      <c r="A13" s="9" t="s">
        <v>17</v>
      </c>
      <c r="B13" s="6" t="s">
        <v>2</v>
      </c>
      <c r="C13" s="12">
        <v>3405846.41</v>
      </c>
      <c r="D13" s="12">
        <v>5200000</v>
      </c>
      <c r="E13" s="18">
        <f t="shared" si="2"/>
        <v>1.526786406084589</v>
      </c>
      <c r="F13" s="12">
        <v>1800000</v>
      </c>
      <c r="G13" s="22">
        <f t="shared" si="0"/>
        <v>0.34615384615384615</v>
      </c>
      <c r="H13" s="12">
        <v>1000000</v>
      </c>
      <c r="I13" s="22">
        <f t="shared" si="1"/>
        <v>0.5555555555555556</v>
      </c>
      <c r="J13" s="12">
        <v>1000000</v>
      </c>
      <c r="K13" s="22">
        <f t="shared" si="3"/>
        <v>1</v>
      </c>
    </row>
    <row r="14" spans="1:11" s="3" customFormat="1" ht="63.75" customHeight="1">
      <c r="A14" s="9" t="s">
        <v>18</v>
      </c>
      <c r="B14" s="6" t="s">
        <v>0</v>
      </c>
      <c r="C14" s="12">
        <v>864377.5</v>
      </c>
      <c r="D14" s="12">
        <v>750000</v>
      </c>
      <c r="E14" s="18">
        <f t="shared" si="2"/>
        <v>0.8676764492365894</v>
      </c>
      <c r="F14" s="12">
        <v>830000</v>
      </c>
      <c r="G14" s="22">
        <f t="shared" si="0"/>
        <v>1.1066666666666667</v>
      </c>
      <c r="H14" s="12">
        <v>845000</v>
      </c>
      <c r="I14" s="22">
        <f t="shared" si="1"/>
        <v>1.0180722891566265</v>
      </c>
      <c r="J14" s="12">
        <v>855000</v>
      </c>
      <c r="K14" s="22">
        <f t="shared" si="3"/>
        <v>1.0118343195266273</v>
      </c>
    </row>
    <row r="15" spans="1:11" s="3" customFormat="1" ht="63.75" customHeight="1">
      <c r="A15" s="9" t="s">
        <v>19</v>
      </c>
      <c r="B15" s="6" t="s">
        <v>3</v>
      </c>
      <c r="C15" s="12">
        <v>8709632.22</v>
      </c>
      <c r="D15" s="12">
        <v>2870000</v>
      </c>
      <c r="E15" s="18">
        <f t="shared" si="2"/>
        <v>0.3295202285820514</v>
      </c>
      <c r="F15" s="12">
        <v>3310000</v>
      </c>
      <c r="G15" s="22">
        <f t="shared" si="0"/>
        <v>1.1533101045296168</v>
      </c>
      <c r="H15" s="12">
        <v>1340000</v>
      </c>
      <c r="I15" s="22">
        <f t="shared" si="1"/>
        <v>0.40483383685800606</v>
      </c>
      <c r="J15" s="12">
        <v>1160000</v>
      </c>
      <c r="K15" s="22">
        <f t="shared" si="3"/>
        <v>0.8656716417910447</v>
      </c>
    </row>
    <row r="16" spans="1:11" ht="37.5" customHeight="1">
      <c r="A16" s="9" t="s">
        <v>20</v>
      </c>
      <c r="B16" s="6" t="s">
        <v>4</v>
      </c>
      <c r="C16" s="12">
        <v>1850771.29</v>
      </c>
      <c r="D16" s="12">
        <v>700000</v>
      </c>
      <c r="E16" s="18">
        <f t="shared" si="2"/>
        <v>0.37822069306035105</v>
      </c>
      <c r="F16" s="12">
        <v>1027000</v>
      </c>
      <c r="G16" s="22">
        <f t="shared" si="0"/>
        <v>1.467142857142857</v>
      </c>
      <c r="H16" s="12">
        <v>1100000</v>
      </c>
      <c r="I16" s="22">
        <f t="shared" si="1"/>
        <v>1.071080817916261</v>
      </c>
      <c r="J16" s="12">
        <v>1150000</v>
      </c>
      <c r="K16" s="22">
        <f t="shared" si="3"/>
        <v>1.0454545454545454</v>
      </c>
    </row>
    <row r="17" spans="1:11" ht="37.5" customHeight="1" hidden="1">
      <c r="A17" s="9" t="s">
        <v>22</v>
      </c>
      <c r="B17" s="6" t="s">
        <v>23</v>
      </c>
      <c r="C17" s="12"/>
      <c r="D17" s="12"/>
      <c r="E17" s="18" t="e">
        <f t="shared" si="2"/>
        <v>#DIV/0!</v>
      </c>
      <c r="F17" s="12"/>
      <c r="G17" s="22" t="e">
        <f aca="true" t="shared" si="4" ref="G17:G25">F17/D17</f>
        <v>#DIV/0!</v>
      </c>
      <c r="H17" s="12"/>
      <c r="I17" s="22" t="e">
        <f aca="true" t="shared" si="5" ref="I17:I25">H17/F17</f>
        <v>#DIV/0!</v>
      </c>
      <c r="J17" s="12"/>
      <c r="K17" s="22" t="e">
        <f t="shared" si="3"/>
        <v>#DIV/0!</v>
      </c>
    </row>
    <row r="18" spans="1:11" ht="37.5" customHeight="1">
      <c r="A18" s="9" t="s">
        <v>41</v>
      </c>
      <c r="B18" s="6" t="s">
        <v>42</v>
      </c>
      <c r="C18" s="12">
        <v>0</v>
      </c>
      <c r="D18" s="12">
        <v>0</v>
      </c>
      <c r="E18" s="18"/>
      <c r="F18" s="12"/>
      <c r="G18" s="22"/>
      <c r="H18" s="12"/>
      <c r="I18" s="22"/>
      <c r="J18" s="12"/>
      <c r="K18" s="22"/>
    </row>
    <row r="19" spans="1:11" ht="69.75" customHeight="1">
      <c r="A19" s="13" t="s">
        <v>24</v>
      </c>
      <c r="B19" s="14" t="s">
        <v>25</v>
      </c>
      <c r="C19" s="15">
        <f>SUM(C20:C24)</f>
        <v>323732501.69</v>
      </c>
      <c r="D19" s="15">
        <f>SUM(D20:D23)</f>
        <v>301391134.72999996</v>
      </c>
      <c r="E19" s="19">
        <f aca="true" t="shared" si="6" ref="E19:E25">D19/C19</f>
        <v>0.9309881867178301</v>
      </c>
      <c r="F19" s="16">
        <v>402367745.31</v>
      </c>
      <c r="G19" s="19">
        <f t="shared" si="4"/>
        <v>1.3350351053638638</v>
      </c>
      <c r="H19" s="16">
        <f>SUM(H20:H23)</f>
        <v>294499473.48999995</v>
      </c>
      <c r="I19" s="19">
        <f t="shared" si="5"/>
        <v>0.7319162058159158</v>
      </c>
      <c r="J19" s="16">
        <f>SUM(J20:J23)</f>
        <v>293893816.64000005</v>
      </c>
      <c r="K19" s="19">
        <f aca="true" t="shared" si="7" ref="K19:K25">J19/H19</f>
        <v>0.997943436560947</v>
      </c>
    </row>
    <row r="20" spans="1:11" ht="56.25" customHeight="1">
      <c r="A20" s="9" t="s">
        <v>33</v>
      </c>
      <c r="B20" s="6" t="s">
        <v>26</v>
      </c>
      <c r="C20" s="10">
        <v>50316514</v>
      </c>
      <c r="D20" s="33">
        <v>47301080</v>
      </c>
      <c r="E20" s="20">
        <f t="shared" si="6"/>
        <v>0.9400706893168315</v>
      </c>
      <c r="F20" s="24">
        <v>51747000</v>
      </c>
      <c r="G20" s="22">
        <f t="shared" si="4"/>
        <v>1.0939919342222206</v>
      </c>
      <c r="H20" s="24">
        <v>20814000</v>
      </c>
      <c r="I20" s="22">
        <f t="shared" si="5"/>
        <v>0.40222621601252245</v>
      </c>
      <c r="J20" s="24">
        <v>15590000</v>
      </c>
      <c r="K20" s="20">
        <f t="shared" si="7"/>
        <v>0.7490150859998078</v>
      </c>
    </row>
    <row r="21" spans="1:11" ht="58.5" customHeight="1">
      <c r="A21" s="9" t="s">
        <v>34</v>
      </c>
      <c r="B21" s="6" t="s">
        <v>27</v>
      </c>
      <c r="C21" s="10">
        <v>82116259.77</v>
      </c>
      <c r="D21" s="33">
        <v>29576200.42</v>
      </c>
      <c r="E21" s="20">
        <f t="shared" si="6"/>
        <v>0.36017471451866157</v>
      </c>
      <c r="F21" s="24">
        <v>59642892.72</v>
      </c>
      <c r="G21" s="22">
        <f t="shared" si="4"/>
        <v>2.0165840058234226</v>
      </c>
      <c r="H21" s="24">
        <v>24348175.9</v>
      </c>
      <c r="I21" s="22">
        <f t="shared" si="5"/>
        <v>0.40823264582932184</v>
      </c>
      <c r="J21" s="24">
        <v>23522034.6</v>
      </c>
      <c r="K21" s="20">
        <f t="shared" si="7"/>
        <v>0.9660696840948978</v>
      </c>
    </row>
    <row r="22" spans="1:11" ht="56.25" customHeight="1">
      <c r="A22" s="9" t="s">
        <v>35</v>
      </c>
      <c r="B22" s="6" t="s">
        <v>28</v>
      </c>
      <c r="C22" s="10">
        <v>172924853.27</v>
      </c>
      <c r="D22" s="33">
        <v>206951301.73</v>
      </c>
      <c r="E22" s="20">
        <f t="shared" si="6"/>
        <v>1.196770145046022</v>
      </c>
      <c r="F22" s="24">
        <v>274089466.25</v>
      </c>
      <c r="G22" s="22">
        <f t="shared" si="4"/>
        <v>1.3244152801106424</v>
      </c>
      <c r="H22" s="24">
        <v>240872031.25</v>
      </c>
      <c r="I22" s="22">
        <f t="shared" si="5"/>
        <v>0.8788080568929927</v>
      </c>
      <c r="J22" s="24">
        <v>246095629.25</v>
      </c>
      <c r="K22" s="20">
        <f t="shared" si="7"/>
        <v>1.0216861956653591</v>
      </c>
    </row>
    <row r="23" spans="1:11" ht="24.75" customHeight="1">
      <c r="A23" s="9" t="s">
        <v>36</v>
      </c>
      <c r="B23" s="6" t="s">
        <v>29</v>
      </c>
      <c r="C23" s="10">
        <v>18771005.69</v>
      </c>
      <c r="D23" s="33">
        <v>17562552.58</v>
      </c>
      <c r="E23" s="20">
        <f t="shared" si="6"/>
        <v>0.9356212911573625</v>
      </c>
      <c r="F23" s="24">
        <v>8543386.34</v>
      </c>
      <c r="G23" s="22">
        <f t="shared" si="4"/>
        <v>0.48645470532165663</v>
      </c>
      <c r="H23" s="24">
        <v>8465266.34</v>
      </c>
      <c r="I23" s="22">
        <f t="shared" si="5"/>
        <v>0.990856084825025</v>
      </c>
      <c r="J23" s="24">
        <v>8686152.79</v>
      </c>
      <c r="K23" s="20">
        <f t="shared" si="7"/>
        <v>1.0260932664287559</v>
      </c>
    </row>
    <row r="24" spans="1:11" ht="93.75" customHeight="1">
      <c r="A24" s="13" t="s">
        <v>37</v>
      </c>
      <c r="B24" s="14" t="s">
        <v>32</v>
      </c>
      <c r="C24" s="15">
        <v>-396131.04</v>
      </c>
      <c r="D24" s="15">
        <v>0</v>
      </c>
      <c r="E24" s="19">
        <f t="shared" si="6"/>
        <v>0</v>
      </c>
      <c r="F24" s="16">
        <v>0</v>
      </c>
      <c r="G24" s="19">
        <v>0</v>
      </c>
      <c r="H24" s="16">
        <v>0</v>
      </c>
      <c r="I24" s="19">
        <v>0</v>
      </c>
      <c r="J24" s="16">
        <v>0</v>
      </c>
      <c r="K24" s="19" t="e">
        <f t="shared" si="7"/>
        <v>#DIV/0!</v>
      </c>
    </row>
    <row r="25" spans="1:11" ht="45" customHeight="1">
      <c r="A25" s="31" t="s">
        <v>30</v>
      </c>
      <c r="B25" s="32"/>
      <c r="C25" s="11">
        <f>C7+C19</f>
        <v>444536526.07</v>
      </c>
      <c r="D25" s="11">
        <f>D7+D19+D24</f>
        <v>428784134.72999996</v>
      </c>
      <c r="E25" s="21">
        <f t="shared" si="6"/>
        <v>0.9645644611495444</v>
      </c>
      <c r="F25" s="11">
        <f>F7+F19+F24</f>
        <v>534533745.31</v>
      </c>
      <c r="G25" s="21">
        <f t="shared" si="4"/>
        <v>1.2466266869845575</v>
      </c>
      <c r="H25" s="11">
        <f>H7+H19+H24</f>
        <v>433068473.48999995</v>
      </c>
      <c r="I25" s="23">
        <f t="shared" si="5"/>
        <v>0.8101798572863612</v>
      </c>
      <c r="J25" s="11">
        <f>J7+J19+J24</f>
        <v>442025816.64000005</v>
      </c>
      <c r="K25" s="21">
        <f t="shared" si="7"/>
        <v>1.0206834339101503</v>
      </c>
    </row>
  </sheetData>
  <sheetProtection/>
  <mergeCells count="3">
    <mergeCell ref="A1:K3"/>
    <mergeCell ref="J4:K4"/>
    <mergeCell ref="A25:B2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56" r:id="rId1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2021-11-23T06:43:39Z</cp:lastPrinted>
  <dcterms:created xsi:type="dcterms:W3CDTF">2000-09-29T06:30:00Z</dcterms:created>
  <dcterms:modified xsi:type="dcterms:W3CDTF">2023-11-09T12:32:42Z</dcterms:modified>
  <cp:category/>
  <cp:version/>
  <cp:contentType/>
  <cp:contentStatus/>
</cp:coreProperties>
</file>