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0.12.2020 " sheetId="7" r:id="rId1"/>
  </sheets>
  <definedNames>
    <definedName name="_xlnm.Print_Titles" localSheetId="0">'30.12.2020 '!$4:$5</definedName>
  </definedNames>
  <calcPr calcId="162913"/>
</workbook>
</file>

<file path=xl/calcChain.xml><?xml version="1.0" encoding="utf-8"?>
<calcChain xmlns="http://schemas.openxmlformats.org/spreadsheetml/2006/main">
  <c r="G19" i="7" l="1"/>
  <c r="F19" i="7"/>
  <c r="E19" i="7" l="1"/>
  <c r="F18" i="7" l="1"/>
  <c r="E31" i="7"/>
  <c r="E18" i="7"/>
  <c r="E16" i="7"/>
  <c r="G50" i="7" l="1"/>
  <c r="F50" i="7"/>
  <c r="E50" i="7"/>
  <c r="G44" i="7"/>
  <c r="F44" i="7"/>
  <c r="E44" i="7"/>
  <c r="G43" i="7"/>
  <c r="F43" i="7"/>
  <c r="E43" i="7"/>
  <c r="G42" i="7"/>
  <c r="F42" i="7"/>
  <c r="F7" i="7" s="1"/>
  <c r="E42" i="7"/>
  <c r="G41" i="7"/>
  <c r="F41" i="7"/>
  <c r="E41" i="7"/>
  <c r="G38" i="7"/>
  <c r="G28" i="7" s="1"/>
  <c r="F38" i="7"/>
  <c r="F28" i="7" s="1"/>
  <c r="E38" i="7"/>
  <c r="G36" i="7"/>
  <c r="G40" i="7" s="1"/>
  <c r="F36" i="7"/>
  <c r="E36" i="7"/>
  <c r="E40" i="7" s="1"/>
  <c r="G35" i="7"/>
  <c r="F35" i="7"/>
  <c r="E35" i="7"/>
  <c r="G29" i="7"/>
  <c r="F29" i="7"/>
  <c r="E29" i="7"/>
  <c r="E28" i="7"/>
  <c r="G27" i="7"/>
  <c r="F27" i="7"/>
  <c r="E27" i="7"/>
  <c r="F26" i="7"/>
  <c r="G25" i="7"/>
  <c r="F25" i="7"/>
  <c r="E25" i="7"/>
  <c r="F20" i="7"/>
  <c r="G18" i="7"/>
  <c r="G20" i="7" s="1"/>
  <c r="E13" i="7"/>
  <c r="E20" i="7"/>
  <c r="G14" i="7"/>
  <c r="F14" i="7"/>
  <c r="F9" i="7" s="1"/>
  <c r="E14" i="7"/>
  <c r="F13" i="7"/>
  <c r="G12" i="7"/>
  <c r="G7" i="7" s="1"/>
  <c r="F12" i="7"/>
  <c r="E12" i="7"/>
  <c r="E7" i="7" s="1"/>
  <c r="G11" i="7"/>
  <c r="F11" i="7"/>
  <c r="G26" i="7" l="1"/>
  <c r="F45" i="7"/>
  <c r="G9" i="7"/>
  <c r="G45" i="7"/>
  <c r="E9" i="7"/>
  <c r="E8" i="7"/>
  <c r="F6" i="7"/>
  <c r="E45" i="7"/>
  <c r="F40" i="7"/>
  <c r="G13" i="7"/>
  <c r="G15" i="7" s="1"/>
  <c r="E26" i="7"/>
  <c r="E30" i="7" s="1"/>
  <c r="F8" i="7"/>
  <c r="F15" i="7"/>
  <c r="G30" i="7"/>
  <c r="F30" i="7"/>
  <c r="G6" i="7"/>
  <c r="E11" i="7"/>
  <c r="F10" i="7" l="1"/>
  <c r="G8" i="7"/>
  <c r="G10" i="7" s="1"/>
  <c r="E6" i="7"/>
  <c r="E15" i="7"/>
  <c r="E10" i="7" l="1"/>
</calcChain>
</file>

<file path=xl/sharedStrings.xml><?xml version="1.0" encoding="utf-8"?>
<sst xmlns="http://schemas.openxmlformats.org/spreadsheetml/2006/main" count="150" uniqueCount="41">
  <si>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</si>
  <si>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</si>
  <si>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</si>
  <si>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</si>
  <si>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</si>
  <si>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</si>
  <si>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</si>
  <si>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</si>
  <si>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</si>
  <si>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</si>
  <si>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</si>
  <si>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</si>
  <si>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</si>
  <si>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</si>
  <si>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</si>
  <si>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</si>
  <si>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>2020 год</t>
  </si>
  <si>
    <t>Сохранение культурного и исторического наследия, расширение доступа населения к культурным ценностям и информации</t>
  </si>
  <si>
    <t>Создание условий для участия граждан в культурной жизни</t>
  </si>
  <si>
    <t>охрана, сохранение и популяризация объектов культурного наследия</t>
  </si>
  <si>
    <t>Реализация стратегической роли культуры как духовно-нравственного основания развития личности и государства, единства российского общества</t>
  </si>
  <si>
    <t>развитие кадрового потенциала сферы культуры и реализация мер государственной поддержки работников культуры</t>
  </si>
  <si>
    <t xml:space="preserve"> начальник отдела культуры</t>
  </si>
  <si>
    <t>Администрация Дубровского района</t>
  </si>
  <si>
    <t>средства от иной приносящей доход деятельности</t>
  </si>
  <si>
    <t>средства от иной приносящей доход деятельностисредства от иной приносящей доход деятельности</t>
  </si>
  <si>
    <t>2021 год</t>
  </si>
  <si>
    <t>МБУК "ЦБС Дубровского района"; МБУК «Дубровский районный краеведческий музей»; МБУК "ЦМДК  Дубровского района"</t>
  </si>
  <si>
    <t>МБУК "ЦБС Дубровского района"; МБУК «Дубровский районный краеведческий музей»; МБУК "ЦМДК  Дубровского района";  начальник отдела культуры</t>
  </si>
  <si>
    <t xml:space="preserve">Приложение 2
к муниципальной программе  «Развитие культуры и сохранение культурного  наследия Дубровского муниципального района Брянской области  (2020 – 2022 годы)»
 </t>
  </si>
  <si>
    <t xml:space="preserve">План реализации муниципальной программы «Развитие культуры и сохранение культурного  наследия Дубровского муниципального района Брянской области  (2020 – 2022 годы)»
 </t>
  </si>
  <si>
    <t xml:space="preserve">муниципальной программы «Развитие культуры и сохранение культурного  наследия Дубровского муниципального района Брянской области  (2020 – 2022 годы)»
 </t>
  </si>
  <si>
    <t>2.2.</t>
  </si>
  <si>
    <t>Развитие инфраструктуры сферы культуры, обеспечение развития и укрепления материально-технической базы домов культуры</t>
  </si>
  <si>
    <t>2022 год</t>
  </si>
  <si>
    <t xml:space="preserve"> МБУК «ЦМДК Дубровского района»</t>
  </si>
  <si>
    <t>4.1.</t>
  </si>
  <si>
    <t>Мероприятия по устранению последствий распространения коронавирусной инфекции</t>
  </si>
  <si>
    <t>4.</t>
  </si>
  <si>
    <t>Защита населения от распространения коронавирусной инфекции</t>
  </si>
  <si>
    <t>Приложение 1
к Постановлению №795 от 30.12.2020 "О внесении изменений и дополнений в муниципальную программу  "Развитие культуры и сохранение культурного наследия Дубровского муниципального района Брянской области  (2020 – 2022 годы)»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</si>
</sst>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31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vertical="top" wrapText="1"/>
    </xf>
    <xf numFmtId="4" fontId="0" fillId="3" borderId="4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20" sqref="I20:O20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</cols>
  <sheetData>
    <row r="1" spans="1:8" ht="52.5" customHeight="1" x14ac:dyDescent="0.2">
      <c r="A1" s="1" t="s">
        <v>0</v>
      </c>
      <c r="B1" s="1" t="s">
        <v>0</v>
      </c>
      <c r="C1" s="1" t="s">
        <v>0</v>
      </c>
      <c r="D1" s="21" t="s">
        <v>40</v>
      </c>
      <c r="E1" s="22"/>
      <c r="F1" s="22"/>
      <c r="G1" s="22"/>
      <c r="H1" s="22"/>
    </row>
    <row r="2" spans="1:8" ht="52.5" customHeight="1" x14ac:dyDescent="0.2">
      <c r="A2" s="1"/>
      <c r="B2" s="1"/>
      <c r="C2" s="1"/>
      <c r="D2" s="21" t="s">
        <v>29</v>
      </c>
      <c r="E2" s="22"/>
      <c r="F2" s="22"/>
      <c r="G2" s="22"/>
      <c r="H2" s="22"/>
    </row>
    <row r="3" spans="1:8" ht="40.5" customHeight="1" x14ac:dyDescent="0.2">
      <c r="A3" s="23" t="s">
        <v>30</v>
      </c>
      <c r="B3" s="23"/>
      <c r="C3" s="23"/>
      <c r="D3" s="23"/>
      <c r="E3" s="23"/>
      <c r="F3" s="23"/>
      <c r="G3" s="23"/>
      <c r="H3" s="23"/>
    </row>
    <row r="4" spans="1:8" ht="34.5" customHeight="1" x14ac:dyDescent="0.2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/>
      <c r="G4" s="24"/>
      <c r="H4" s="24" t="s">
        <v>6</v>
      </c>
    </row>
    <row r="5" spans="1:8" ht="47.25" customHeight="1" x14ac:dyDescent="0.2">
      <c r="A5" s="25" t="s">
        <v>0</v>
      </c>
      <c r="B5" s="25" t="s">
        <v>0</v>
      </c>
      <c r="C5" s="24" t="s">
        <v>0</v>
      </c>
      <c r="D5" s="24" t="s">
        <v>0</v>
      </c>
      <c r="E5" s="11" t="s">
        <v>16</v>
      </c>
      <c r="F5" s="11" t="s">
        <v>26</v>
      </c>
      <c r="G5" s="11" t="s">
        <v>34</v>
      </c>
      <c r="H5" s="24" t="s">
        <v>0</v>
      </c>
    </row>
    <row r="6" spans="1:8" ht="38.25" customHeight="1" x14ac:dyDescent="0.2">
      <c r="A6" s="3" t="s">
        <v>0</v>
      </c>
      <c r="B6" s="26" t="s">
        <v>31</v>
      </c>
      <c r="C6" s="19" t="s">
        <v>23</v>
      </c>
      <c r="D6" s="7" t="s">
        <v>7</v>
      </c>
      <c r="E6" s="8">
        <f t="shared" ref="E6:G9" si="0">E11+E26+E41</f>
        <v>3344720</v>
      </c>
      <c r="F6" s="8">
        <f t="shared" si="0"/>
        <v>860400</v>
      </c>
      <c r="G6" s="8">
        <f t="shared" si="0"/>
        <v>1493235</v>
      </c>
      <c r="H6" s="8"/>
    </row>
    <row r="7" spans="1:8" ht="43.35" customHeight="1" x14ac:dyDescent="0.2">
      <c r="A7" s="3" t="s">
        <v>0</v>
      </c>
      <c r="B7" s="27"/>
      <c r="C7" s="19"/>
      <c r="D7" s="7" t="s">
        <v>8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7"/>
    </row>
    <row r="8" spans="1:8" ht="28.9" customHeight="1" x14ac:dyDescent="0.2">
      <c r="A8" s="3" t="s">
        <v>0</v>
      </c>
      <c r="B8" s="27"/>
      <c r="C8" s="19"/>
      <c r="D8" s="7" t="s">
        <v>9</v>
      </c>
      <c r="E8" s="8">
        <f t="shared" si="0"/>
        <v>22589811</v>
      </c>
      <c r="F8" s="8">
        <f t="shared" si="0"/>
        <v>15151464</v>
      </c>
      <c r="G8" s="8">
        <f t="shared" si="0"/>
        <v>14993865</v>
      </c>
      <c r="H8" s="8"/>
    </row>
    <row r="9" spans="1:8" ht="28.9" customHeight="1" x14ac:dyDescent="0.2">
      <c r="A9" s="3" t="s">
        <v>0</v>
      </c>
      <c r="B9" s="27"/>
      <c r="C9" s="19"/>
      <c r="D9" s="7" t="s">
        <v>24</v>
      </c>
      <c r="E9" s="8">
        <f t="shared" si="0"/>
        <v>371838.64</v>
      </c>
      <c r="F9" s="8">
        <f t="shared" si="0"/>
        <v>440000</v>
      </c>
      <c r="G9" s="8">
        <f t="shared" si="0"/>
        <v>440000</v>
      </c>
      <c r="H9" s="8"/>
    </row>
    <row r="10" spans="1:8" ht="14.45" customHeight="1" x14ac:dyDescent="0.2">
      <c r="A10" s="5" t="s">
        <v>0</v>
      </c>
      <c r="B10" s="28"/>
      <c r="C10" s="20"/>
      <c r="D10" s="9" t="s">
        <v>10</v>
      </c>
      <c r="E10" s="10">
        <f>SUM(E6:E9)</f>
        <v>26306369.640000001</v>
      </c>
      <c r="F10" s="10">
        <f>SUM(F6:F9)</f>
        <v>16451864</v>
      </c>
      <c r="G10" s="10">
        <f>SUM(G6:G9)</f>
        <v>16927100</v>
      </c>
      <c r="H10" s="10"/>
    </row>
    <row r="11" spans="1:8" ht="54" customHeight="1" x14ac:dyDescent="0.2">
      <c r="A11" s="2" t="s">
        <v>11</v>
      </c>
      <c r="B11" s="17" t="s">
        <v>17</v>
      </c>
      <c r="C11" s="19"/>
      <c r="D11" s="7" t="s">
        <v>7</v>
      </c>
      <c r="E11" s="8">
        <f t="shared" ref="E11:G13" si="1">E16+E21</f>
        <v>2418388</v>
      </c>
      <c r="F11" s="8">
        <f t="shared" si="1"/>
        <v>0</v>
      </c>
      <c r="G11" s="8">
        <f t="shared" si="1"/>
        <v>0</v>
      </c>
      <c r="H11" s="7"/>
    </row>
    <row r="12" spans="1:8" ht="43.35" customHeight="1" x14ac:dyDescent="0.2">
      <c r="A12" s="3" t="s">
        <v>0</v>
      </c>
      <c r="B12" s="4" t="s">
        <v>0</v>
      </c>
      <c r="C12" s="19"/>
      <c r="D12" s="7" t="s">
        <v>8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7"/>
    </row>
    <row r="13" spans="1:8" ht="28.9" customHeight="1" x14ac:dyDescent="0.2">
      <c r="A13" s="3" t="s">
        <v>0</v>
      </c>
      <c r="B13" s="4" t="s">
        <v>0</v>
      </c>
      <c r="C13" s="19"/>
      <c r="D13" s="7" t="s">
        <v>9</v>
      </c>
      <c r="E13" s="8">
        <f>E18+E23</f>
        <v>22522487</v>
      </c>
      <c r="F13" s="8">
        <f t="shared" si="1"/>
        <v>15107804</v>
      </c>
      <c r="G13" s="8">
        <f t="shared" si="1"/>
        <v>14909811</v>
      </c>
      <c r="H13" s="7"/>
    </row>
    <row r="14" spans="1:8" ht="28.9" customHeight="1" x14ac:dyDescent="0.2">
      <c r="A14" s="3" t="s">
        <v>0</v>
      </c>
      <c r="B14" s="4" t="s">
        <v>0</v>
      </c>
      <c r="C14" s="19"/>
      <c r="D14" s="13" t="s">
        <v>24</v>
      </c>
      <c r="E14" s="14">
        <f>E19</f>
        <v>371838.64</v>
      </c>
      <c r="F14" s="14">
        <f>F19</f>
        <v>440000</v>
      </c>
      <c r="G14" s="14">
        <f>G19</f>
        <v>440000</v>
      </c>
      <c r="H14" s="7"/>
    </row>
    <row r="15" spans="1:8" ht="14.45" customHeight="1" x14ac:dyDescent="0.2">
      <c r="A15" s="5" t="s">
        <v>0</v>
      </c>
      <c r="B15" s="6" t="s">
        <v>0</v>
      </c>
      <c r="C15" s="20"/>
      <c r="D15" s="9" t="s">
        <v>10</v>
      </c>
      <c r="E15" s="10">
        <f>SUM(E11:E14)</f>
        <v>25312713.640000001</v>
      </c>
      <c r="F15" s="10">
        <f>SUM(F11:F14)</f>
        <v>15547804</v>
      </c>
      <c r="G15" s="10">
        <f>SUM(G11:G14)</f>
        <v>15349811</v>
      </c>
      <c r="H15" s="9"/>
    </row>
    <row r="16" spans="1:8" ht="54" customHeight="1" x14ac:dyDescent="0.2">
      <c r="A16" s="2" t="s">
        <v>12</v>
      </c>
      <c r="B16" s="17" t="s">
        <v>18</v>
      </c>
      <c r="C16" s="19" t="s">
        <v>28</v>
      </c>
      <c r="D16" s="7" t="s">
        <v>7</v>
      </c>
      <c r="E16" s="8">
        <f>1000000+1418388</f>
        <v>2418388</v>
      </c>
      <c r="F16" s="8">
        <v>0</v>
      </c>
      <c r="G16" s="8">
        <v>0</v>
      </c>
      <c r="H16" s="7"/>
    </row>
    <row r="17" spans="1:8" ht="43.35" customHeight="1" x14ac:dyDescent="0.2">
      <c r="A17" s="3" t="s">
        <v>0</v>
      </c>
      <c r="B17" s="4" t="s">
        <v>0</v>
      </c>
      <c r="C17" s="19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 x14ac:dyDescent="0.2">
      <c r="A18" s="3" t="s">
        <v>0</v>
      </c>
      <c r="B18" s="4" t="s">
        <v>0</v>
      </c>
      <c r="C18" s="19"/>
      <c r="D18" s="7" t="s">
        <v>9</v>
      </c>
      <c r="E18" s="8">
        <f>22289900+57903+200000-115316</f>
        <v>22432487</v>
      </c>
      <c r="F18" s="8">
        <f>15090200-7660+25264</f>
        <v>15107804</v>
      </c>
      <c r="G18" s="8">
        <f>14924600-14789</f>
        <v>14909811</v>
      </c>
      <c r="H18" s="7"/>
    </row>
    <row r="19" spans="1:8" ht="28.9" customHeight="1" x14ac:dyDescent="0.2">
      <c r="A19" s="3" t="s">
        <v>0</v>
      </c>
      <c r="B19" s="4" t="s">
        <v>0</v>
      </c>
      <c r="C19" s="19"/>
      <c r="D19" s="7" t="s">
        <v>24</v>
      </c>
      <c r="E19" s="8">
        <f>440000-71306.6+3145.24</f>
        <v>371838.64</v>
      </c>
      <c r="F19" s="8">
        <f>440000</f>
        <v>440000</v>
      </c>
      <c r="G19" s="8">
        <f>440000</f>
        <v>440000</v>
      </c>
      <c r="H19" s="7"/>
    </row>
    <row r="20" spans="1:8" ht="14.45" customHeight="1" x14ac:dyDescent="0.2">
      <c r="A20" s="5" t="s">
        <v>0</v>
      </c>
      <c r="B20" s="6" t="s">
        <v>0</v>
      </c>
      <c r="C20" s="20"/>
      <c r="D20" s="9" t="s">
        <v>10</v>
      </c>
      <c r="E20" s="10">
        <f>SUM(E16:E19)</f>
        <v>25222713.640000001</v>
      </c>
      <c r="F20" s="10">
        <f>SUM(F16:F19)</f>
        <v>15547804</v>
      </c>
      <c r="G20" s="10">
        <f>SUM(G16:G19)</f>
        <v>15349811</v>
      </c>
      <c r="H20" s="9"/>
    </row>
    <row r="21" spans="1:8" ht="39" customHeight="1" x14ac:dyDescent="0.2">
      <c r="A21" s="2" t="s">
        <v>13</v>
      </c>
      <c r="B21" s="17" t="s">
        <v>19</v>
      </c>
      <c r="C21" s="19" t="s">
        <v>22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8" ht="43.35" customHeight="1" x14ac:dyDescent="0.2">
      <c r="A22" s="3" t="s">
        <v>0</v>
      </c>
      <c r="B22" s="4"/>
      <c r="C22" s="19"/>
      <c r="D22" s="7" t="s">
        <v>8</v>
      </c>
      <c r="E22" s="8">
        <v>0</v>
      </c>
      <c r="F22" s="8">
        <v>0</v>
      </c>
      <c r="G22" s="8">
        <v>0</v>
      </c>
      <c r="H22" s="7"/>
    </row>
    <row r="23" spans="1:8" ht="28.9" customHeight="1" x14ac:dyDescent="0.2">
      <c r="A23" s="3" t="s">
        <v>0</v>
      </c>
      <c r="B23" s="4" t="s">
        <v>0</v>
      </c>
      <c r="C23" s="19"/>
      <c r="D23" s="7" t="s">
        <v>9</v>
      </c>
      <c r="E23" s="8">
        <v>90000</v>
      </c>
      <c r="F23" s="8">
        <v>0</v>
      </c>
      <c r="G23" s="8">
        <v>0</v>
      </c>
      <c r="H23" s="7"/>
    </row>
    <row r="24" spans="1:8" ht="28.9" customHeight="1" x14ac:dyDescent="0.2">
      <c r="A24" s="3" t="s">
        <v>0</v>
      </c>
      <c r="B24" s="4" t="s">
        <v>0</v>
      </c>
      <c r="C24" s="19"/>
      <c r="D24" s="7" t="s">
        <v>24</v>
      </c>
      <c r="E24" s="8">
        <v>0</v>
      </c>
      <c r="F24" s="8">
        <v>0</v>
      </c>
      <c r="G24" s="8">
        <v>0</v>
      </c>
      <c r="H24" s="7"/>
    </row>
    <row r="25" spans="1:8" ht="14.45" customHeight="1" x14ac:dyDescent="0.2">
      <c r="A25" s="5" t="s">
        <v>0</v>
      </c>
      <c r="B25" s="6" t="s">
        <v>0</v>
      </c>
      <c r="C25" s="20"/>
      <c r="D25" s="9" t="s">
        <v>10</v>
      </c>
      <c r="E25" s="10">
        <f>SUM(E21:E24)</f>
        <v>90000</v>
      </c>
      <c r="F25" s="10">
        <f>SUM(F21:F24)</f>
        <v>0</v>
      </c>
      <c r="G25" s="10">
        <f>SUM(G21:G24)</f>
        <v>0</v>
      </c>
      <c r="H25" s="9"/>
    </row>
    <row r="26" spans="1:8" ht="159.4" customHeight="1" x14ac:dyDescent="0.2">
      <c r="A26" s="2" t="s">
        <v>14</v>
      </c>
      <c r="B26" s="17" t="s">
        <v>20</v>
      </c>
      <c r="C26" s="19"/>
      <c r="D26" s="7" t="s">
        <v>7</v>
      </c>
      <c r="E26" s="8">
        <f>E31+E36</f>
        <v>926332</v>
      </c>
      <c r="F26" s="8">
        <f>F31+F36</f>
        <v>860400</v>
      </c>
      <c r="G26" s="8">
        <f>G31+G36</f>
        <v>1493235</v>
      </c>
      <c r="H26" s="7"/>
    </row>
    <row r="27" spans="1:8" ht="43.35" customHeight="1" x14ac:dyDescent="0.2">
      <c r="A27" s="3" t="s">
        <v>0</v>
      </c>
      <c r="B27" s="4" t="s">
        <v>0</v>
      </c>
      <c r="C27" s="19"/>
      <c r="D27" s="7" t="s">
        <v>8</v>
      </c>
      <c r="E27" s="8">
        <f t="shared" ref="E27:G29" si="2">E32</f>
        <v>0</v>
      </c>
      <c r="F27" s="8">
        <f t="shared" si="2"/>
        <v>0</v>
      </c>
      <c r="G27" s="8">
        <f t="shared" si="2"/>
        <v>0</v>
      </c>
      <c r="H27" s="7"/>
    </row>
    <row r="28" spans="1:8" ht="28.9" customHeight="1" x14ac:dyDescent="0.2">
      <c r="A28" s="3" t="s">
        <v>0</v>
      </c>
      <c r="B28" s="4" t="s">
        <v>0</v>
      </c>
      <c r="C28" s="19"/>
      <c r="D28" s="7" t="s">
        <v>9</v>
      </c>
      <c r="E28" s="8">
        <f>E33+E38</f>
        <v>51316</v>
      </c>
      <c r="F28" s="8">
        <f>F33+F38</f>
        <v>43660</v>
      </c>
      <c r="G28" s="8">
        <f>G33+G38</f>
        <v>84054</v>
      </c>
      <c r="H28" s="7"/>
    </row>
    <row r="29" spans="1:8" ht="28.9" customHeight="1" x14ac:dyDescent="0.2">
      <c r="A29" s="3" t="s">
        <v>0</v>
      </c>
      <c r="B29" s="4" t="s">
        <v>0</v>
      </c>
      <c r="C29" s="19"/>
      <c r="D29" s="7" t="s">
        <v>25</v>
      </c>
      <c r="E29" s="8">
        <f t="shared" si="2"/>
        <v>0</v>
      </c>
      <c r="F29" s="8">
        <f t="shared" si="2"/>
        <v>0</v>
      </c>
      <c r="G29" s="8">
        <f t="shared" si="2"/>
        <v>0</v>
      </c>
      <c r="H29" s="7"/>
    </row>
    <row r="30" spans="1:8" ht="14.45" customHeight="1" x14ac:dyDescent="0.2">
      <c r="A30" s="5" t="s">
        <v>0</v>
      </c>
      <c r="B30" s="6" t="s">
        <v>0</v>
      </c>
      <c r="C30" s="20"/>
      <c r="D30" s="9" t="s">
        <v>10</v>
      </c>
      <c r="E30" s="10">
        <f>SUM(E26:E29)</f>
        <v>977648</v>
      </c>
      <c r="F30" s="10">
        <f>SUM(F26:F29)</f>
        <v>904060</v>
      </c>
      <c r="G30" s="10">
        <f>SUM(G26:G29)</f>
        <v>1577289</v>
      </c>
      <c r="H30" s="9"/>
    </row>
    <row r="31" spans="1:8" ht="144.4" customHeight="1" x14ac:dyDescent="0.2">
      <c r="A31" s="2" t="s">
        <v>15</v>
      </c>
      <c r="B31" s="17" t="s">
        <v>21</v>
      </c>
      <c r="C31" s="19" t="s">
        <v>27</v>
      </c>
      <c r="D31" s="7" t="s">
        <v>7</v>
      </c>
      <c r="E31" s="8">
        <f>176400-54000</f>
        <v>122400</v>
      </c>
      <c r="F31" s="8">
        <v>176400</v>
      </c>
      <c r="G31" s="8">
        <v>176400</v>
      </c>
      <c r="H31" s="7"/>
    </row>
    <row r="32" spans="1:8" ht="43.35" customHeight="1" x14ac:dyDescent="0.2">
      <c r="A32" s="3" t="s">
        <v>0</v>
      </c>
      <c r="B32" s="4" t="s">
        <v>0</v>
      </c>
      <c r="C32" s="19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28.9" customHeight="1" x14ac:dyDescent="0.2">
      <c r="A33" s="3" t="s">
        <v>0</v>
      </c>
      <c r="B33" s="4" t="s">
        <v>0</v>
      </c>
      <c r="C33" s="19"/>
      <c r="D33" s="7" t="s">
        <v>9</v>
      </c>
      <c r="E33" s="8">
        <v>0</v>
      </c>
      <c r="F33" s="8">
        <v>0</v>
      </c>
      <c r="G33" s="8">
        <v>0</v>
      </c>
      <c r="H33" s="7"/>
    </row>
    <row r="34" spans="1:8" ht="28.9" customHeight="1" x14ac:dyDescent="0.2">
      <c r="A34" s="3" t="s">
        <v>0</v>
      </c>
      <c r="B34" s="4" t="s">
        <v>0</v>
      </c>
      <c r="C34" s="19"/>
      <c r="D34" s="7" t="s">
        <v>24</v>
      </c>
      <c r="E34" s="8">
        <v>0</v>
      </c>
      <c r="F34" s="8">
        <v>0</v>
      </c>
      <c r="G34" s="8">
        <v>0</v>
      </c>
      <c r="H34" s="7"/>
    </row>
    <row r="35" spans="1:8" ht="14.45" customHeight="1" x14ac:dyDescent="0.2">
      <c r="A35" s="5" t="s">
        <v>0</v>
      </c>
      <c r="B35" s="6" t="s">
        <v>0</v>
      </c>
      <c r="C35" s="20"/>
      <c r="D35" s="9" t="s">
        <v>10</v>
      </c>
      <c r="E35" s="10">
        <f>SUM(E31:E34)</f>
        <v>122400</v>
      </c>
      <c r="F35" s="10">
        <f>SUM(F31:F34)</f>
        <v>176400</v>
      </c>
      <c r="G35" s="10">
        <f>SUM(G31:G34)</f>
        <v>176400</v>
      </c>
      <c r="H35" s="9"/>
    </row>
    <row r="36" spans="1:8" ht="43.5" customHeight="1" x14ac:dyDescent="0.2">
      <c r="A36" s="2" t="s">
        <v>32</v>
      </c>
      <c r="B36" s="29" t="s">
        <v>33</v>
      </c>
      <c r="C36" s="19" t="s">
        <v>27</v>
      </c>
      <c r="D36" s="7" t="s">
        <v>7</v>
      </c>
      <c r="E36" s="15">
        <f>16340+513000+274592</f>
        <v>803932</v>
      </c>
      <c r="F36" s="15">
        <f>21000+663000</f>
        <v>684000</v>
      </c>
      <c r="G36" s="15">
        <f>39535+1277300</f>
        <v>1316835</v>
      </c>
      <c r="H36" s="16"/>
    </row>
    <row r="37" spans="1:8" ht="36.75" customHeight="1" x14ac:dyDescent="0.2">
      <c r="A37" s="3" t="s">
        <v>0</v>
      </c>
      <c r="B37" s="27"/>
      <c r="C37" s="19"/>
      <c r="D37" s="7" t="s">
        <v>8</v>
      </c>
      <c r="E37" s="8">
        <v>0</v>
      </c>
      <c r="F37" s="8">
        <v>0</v>
      </c>
      <c r="G37" s="8">
        <v>0</v>
      </c>
      <c r="H37" s="7"/>
    </row>
    <row r="38" spans="1:8" ht="30" customHeight="1" x14ac:dyDescent="0.2">
      <c r="A38" s="3" t="s">
        <v>0</v>
      </c>
      <c r="B38" s="27"/>
      <c r="C38" s="19"/>
      <c r="D38" s="7" t="s">
        <v>9</v>
      </c>
      <c r="E38" s="15">
        <f>27860+23456</f>
        <v>51316</v>
      </c>
      <c r="F38" s="15">
        <f>36000+7660</f>
        <v>43660</v>
      </c>
      <c r="G38" s="15">
        <f>69265+14789</f>
        <v>84054</v>
      </c>
      <c r="H38" s="7"/>
    </row>
    <row r="39" spans="1:8" ht="14.45" customHeight="1" x14ac:dyDescent="0.2">
      <c r="A39" s="3" t="s">
        <v>0</v>
      </c>
      <c r="B39" s="27"/>
      <c r="C39" s="19"/>
      <c r="D39" s="7" t="s">
        <v>24</v>
      </c>
      <c r="E39" s="8">
        <v>0</v>
      </c>
      <c r="F39" s="8">
        <v>0</v>
      </c>
      <c r="G39" s="8">
        <v>0</v>
      </c>
      <c r="H39" s="7"/>
    </row>
    <row r="40" spans="1:8" ht="14.45" customHeight="1" x14ac:dyDescent="0.2">
      <c r="A40" s="5" t="s">
        <v>0</v>
      </c>
      <c r="B40" s="28"/>
      <c r="C40" s="20"/>
      <c r="D40" s="9" t="s">
        <v>10</v>
      </c>
      <c r="E40" s="10">
        <f>SUM(E36:E39)</f>
        <v>855248</v>
      </c>
      <c r="F40" s="10">
        <f>SUM(F36:F39)</f>
        <v>727660</v>
      </c>
      <c r="G40" s="10">
        <f>SUM(G36:G39)</f>
        <v>1400889</v>
      </c>
      <c r="H40" s="9"/>
    </row>
    <row r="41" spans="1:8" ht="38.25" x14ac:dyDescent="0.2">
      <c r="A41" s="12" t="s">
        <v>38</v>
      </c>
      <c r="B41" s="30" t="s">
        <v>39</v>
      </c>
      <c r="C41" s="19"/>
      <c r="D41" s="7" t="s">
        <v>7</v>
      </c>
      <c r="E41" s="8">
        <f t="shared" ref="E41:G44" si="3">E46</f>
        <v>0</v>
      </c>
      <c r="F41" s="8">
        <f t="shared" si="3"/>
        <v>0</v>
      </c>
      <c r="G41" s="8">
        <f t="shared" si="3"/>
        <v>0</v>
      </c>
      <c r="H41" s="7"/>
    </row>
    <row r="42" spans="1:8" ht="38.25" x14ac:dyDescent="0.2">
      <c r="A42" s="3" t="s">
        <v>0</v>
      </c>
      <c r="B42" s="27"/>
      <c r="C42" s="19"/>
      <c r="D42" s="7" t="s">
        <v>8</v>
      </c>
      <c r="E42" s="8">
        <f t="shared" si="3"/>
        <v>0</v>
      </c>
      <c r="F42" s="8">
        <f t="shared" si="3"/>
        <v>0</v>
      </c>
      <c r="G42" s="8">
        <f t="shared" si="3"/>
        <v>0</v>
      </c>
      <c r="H42" s="7"/>
    </row>
    <row r="43" spans="1:8" ht="25.5" x14ac:dyDescent="0.2">
      <c r="A43" s="3" t="s">
        <v>0</v>
      </c>
      <c r="B43" s="18"/>
      <c r="C43" s="19"/>
      <c r="D43" s="7" t="s">
        <v>9</v>
      </c>
      <c r="E43" s="8">
        <f t="shared" si="3"/>
        <v>16008</v>
      </c>
      <c r="F43" s="8">
        <f t="shared" si="3"/>
        <v>0</v>
      </c>
      <c r="G43" s="8">
        <f t="shared" si="3"/>
        <v>0</v>
      </c>
      <c r="H43" s="7"/>
    </row>
    <row r="44" spans="1:8" ht="51" x14ac:dyDescent="0.2">
      <c r="A44" s="3" t="s">
        <v>0</v>
      </c>
      <c r="B44" s="4" t="s">
        <v>0</v>
      </c>
      <c r="C44" s="19"/>
      <c r="D44" s="7" t="s">
        <v>24</v>
      </c>
      <c r="E44" s="8">
        <f t="shared" si="3"/>
        <v>0</v>
      </c>
      <c r="F44" s="8">
        <f t="shared" si="3"/>
        <v>0</v>
      </c>
      <c r="G44" s="8">
        <f t="shared" si="3"/>
        <v>0</v>
      </c>
      <c r="H44" s="7"/>
    </row>
    <row r="45" spans="1:8" x14ac:dyDescent="0.2">
      <c r="A45" s="5" t="s">
        <v>0</v>
      </c>
      <c r="B45" s="6" t="s">
        <v>0</v>
      </c>
      <c r="C45" s="20"/>
      <c r="D45" s="9" t="s">
        <v>10</v>
      </c>
      <c r="E45" s="10">
        <f>SUM(E41:E44)</f>
        <v>16008</v>
      </c>
      <c r="F45" s="10">
        <f>SUM(F41:F44)</f>
        <v>0</v>
      </c>
      <c r="G45" s="10">
        <f>SUM(G41:G44)</f>
        <v>0</v>
      </c>
      <c r="H45" s="9"/>
    </row>
    <row r="46" spans="1:8" ht="38.25" x14ac:dyDescent="0.2">
      <c r="A46" s="12" t="s">
        <v>36</v>
      </c>
      <c r="B46" s="17" t="s">
        <v>37</v>
      </c>
      <c r="C46" s="19" t="s">
        <v>35</v>
      </c>
      <c r="D46" s="7" t="s">
        <v>7</v>
      </c>
      <c r="E46" s="8">
        <v>0</v>
      </c>
      <c r="F46" s="8">
        <v>0</v>
      </c>
      <c r="G46" s="8">
        <v>0</v>
      </c>
      <c r="H46" s="7"/>
    </row>
    <row r="47" spans="1:8" ht="38.25" x14ac:dyDescent="0.2">
      <c r="A47" s="3" t="s">
        <v>0</v>
      </c>
      <c r="B47" s="4" t="s">
        <v>0</v>
      </c>
      <c r="C47" s="19"/>
      <c r="D47" s="7" t="s">
        <v>8</v>
      </c>
      <c r="E47" s="8">
        <v>0</v>
      </c>
      <c r="F47" s="8">
        <v>0</v>
      </c>
      <c r="G47" s="8">
        <v>0</v>
      </c>
      <c r="H47" s="7"/>
    </row>
    <row r="48" spans="1:8" ht="25.5" x14ac:dyDescent="0.2">
      <c r="A48" s="3" t="s">
        <v>0</v>
      </c>
      <c r="B48" s="4" t="s">
        <v>0</v>
      </c>
      <c r="C48" s="19"/>
      <c r="D48" s="7" t="s">
        <v>9</v>
      </c>
      <c r="E48" s="8">
        <v>16008</v>
      </c>
      <c r="F48" s="8"/>
      <c r="G48" s="8"/>
      <c r="H48" s="7"/>
    </row>
    <row r="49" spans="1:8" ht="51" x14ac:dyDescent="0.2">
      <c r="A49" s="3" t="s">
        <v>0</v>
      </c>
      <c r="B49" s="4" t="s">
        <v>0</v>
      </c>
      <c r="C49" s="19"/>
      <c r="D49" s="7" t="s">
        <v>24</v>
      </c>
      <c r="E49" s="8">
        <v>0</v>
      </c>
      <c r="F49" s="8">
        <v>0</v>
      </c>
      <c r="G49" s="8">
        <v>0</v>
      </c>
      <c r="H49" s="7"/>
    </row>
    <row r="50" spans="1:8" x14ac:dyDescent="0.2">
      <c r="A50" s="5" t="s">
        <v>0</v>
      </c>
      <c r="B50" s="6" t="s">
        <v>0</v>
      </c>
      <c r="C50" s="20"/>
      <c r="D50" s="9" t="s">
        <v>10</v>
      </c>
      <c r="E50" s="10">
        <f>SUM(E46:E49)</f>
        <v>16008</v>
      </c>
      <c r="F50" s="10">
        <f>SUM(F46:F49)</f>
        <v>0</v>
      </c>
      <c r="G50" s="10">
        <f>SUM(G46:G49)</f>
        <v>0</v>
      </c>
      <c r="H50" s="9"/>
    </row>
  </sheetData>
  <mergeCells count="21">
    <mergeCell ref="C31:C35"/>
    <mergeCell ref="B36:B40"/>
    <mergeCell ref="C36:C40"/>
    <mergeCell ref="C41:C45"/>
    <mergeCell ref="C46:C50"/>
    <mergeCell ref="B41:B42"/>
    <mergeCell ref="C26:C30"/>
    <mergeCell ref="D1:H1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C6:C10"/>
    <mergeCell ref="C11:C15"/>
    <mergeCell ref="C16:C20"/>
    <mergeCell ref="C21:C2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30.12.2020 </vt:lpstr>
      <vt:lpstr>'30.12.2020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2021-02-02T09:00:57Z</dcterms:modified>
</cp:coreProperties>
</file>