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1" sheetId="1" r:id="rId1"/>
  </sheets>
  <definedNames>
    <definedName name="_xlnm.Print_Titles" localSheetId="0">'Table1'!$7:$8</definedName>
    <definedName name="_xlnm.Print_Area" localSheetId="0">'Table1'!$A$1:$H$96</definedName>
  </definedNames>
  <calcPr fullCalcOnLoad="1"/>
</workbook>
</file>

<file path=xl/sharedStrings.xml><?xml version="1.0" encoding="utf-8"?>
<sst xmlns="http://schemas.openxmlformats.org/spreadsheetml/2006/main" count="176" uniqueCount="53">
  <si>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</si>
  <si>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</si>
  <si>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</si>
  <si>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</si>
  <si>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</si>
  <si>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</si>
  <si>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</si>
  <si>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</si>
  <si>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</si>
  <si>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</si>
  <si>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План реализации муниципальной программы</t>
  </si>
  <si>
    <t>Таблица 5</t>
  </si>
  <si>
    <t>Источник
финансового
обеспечения&lt;*&gt;</t>
  </si>
  <si>
    <t>&lt;*&gt; По решению ответственного исполнителя допускается выделение следующих дополнительных источников финансового обеспечения реализации муниципальной программы:</t>
  </si>
  <si>
    <t>средства территориального фонда обязательного медицинского страхования Брянской области;</t>
  </si>
  <si>
    <t>средства Пенсионного фонда Российской Федерации;</t>
  </si>
  <si>
    <t>средства Фонда содействия реформированию жилищно-коммунального хозяйства;</t>
  </si>
  <si>
    <t>средства областного бюджета за счет безвозмездных поступлений от юридических и физических лиц.</t>
  </si>
  <si>
    <t>с распределением бюджетных ассигнований по основным мероприятиям, направлениям расходов и мероприятиям на срок реализации муниципальной программы.".</t>
  </si>
  <si>
    <t>с распределением бюджетных ассигнований по основным мероприятиям, направлениям расходов и мероприятиям на срок, не превышающий период утверждения решения сессии Дубровского районного Совета народных депутатов о бюджете «Дубровского муниципального района»;</t>
  </si>
  <si>
    <t>с распределением бюджетных ассигнований по основным мероприятиям, направлениям расходов и мероприятиям на срок, не превышающий период утверждения решения сессии Дубровского районного Совета народных депутатов о бюджете «Дубровского муниципального района», и выделением общего объема бюджетных ассигнований на реализацию основных мероприятий (мероприятий) на период, выходящий за период формирования областного бюджета;</t>
  </si>
  <si>
    <t>&lt;**&gt; При утверждении муниципальной программы на период, превышающий период утверждения решения сессии Дубровского районного Совета народных депутатов о бюджете «Дубровского муниципального района», допускается утверждение плана реализации муниципальной программы в следующих форматах:</t>
  </si>
  <si>
    <t>Объем средств на реализацию, рублей&lt;**&gt;</t>
  </si>
  <si>
    <t xml:space="preserve">Наменование мероприятия № 4. Развитие кадрового потенциала сферы образования и реализация мер государственной поддержки работников образования. (23 ОМ)
</t>
  </si>
  <si>
    <t xml:space="preserve">Наменование мероприятия № 5. Проведение оздоровительной компании детей и молодежи.  (41 ОМ)
</t>
  </si>
  <si>
    <t xml:space="preserve">Наменование мероприятия № 6. Противодействие злоупотреблению наркотиками и их незаконному обороту. (51  ОМ)
</t>
  </si>
  <si>
    <t xml:space="preserve">Наменование мероприятия № 8.  Участие в профилактике терроризма и экстремизма. (71 ОМ)
</t>
  </si>
  <si>
    <t xml:space="preserve">Наменование мероприятия № 7. Повышение безопасности дорожного движения. (61 ОМ)
</t>
  </si>
  <si>
    <t>Наменование мероприятия №2. Реализация государственной политики в сфере образования на территории муниципального образования. (21 ОМ)</t>
  </si>
  <si>
    <t>2,11,19.</t>
  </si>
  <si>
    <t>1.</t>
  </si>
  <si>
    <t>Наменование мероприятия № 3. Повышение энергетической эффективности потребления тепла, газа, электроэнергии, воды и стимулирование использования энергосберегающих технологий. (11 ОМ)</t>
  </si>
  <si>
    <t>11,12.</t>
  </si>
  <si>
    <t>14.</t>
  </si>
  <si>
    <t>20.</t>
  </si>
  <si>
    <t>2023 год</t>
  </si>
  <si>
    <t xml:space="preserve"> Отдел образования администрации Дубровского района</t>
  </si>
  <si>
    <t>2024 год</t>
  </si>
  <si>
    <t xml:space="preserve"> Приведение в соответсвии с бренбуком "Точки роста" помещений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</si>
  <si>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</si>
  <si>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в т.ч.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</si>
  <si>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</si>
  <si>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Создание цифровой образовательной среды в общеобразовательных организациях и профессиональных образовательных организациях Брянской области
</t>
  </si>
  <si>
    <t xml:space="preserve">Наменование мероприятия № 1. Повышение доступности и качества предоставления дошкольного, общего образования, дополнитель-ного образования детей. (22 ОМ)
</t>
  </si>
  <si>
    <t>Приложение 2
к муниципальной программе  «Развитие образования Дубровского муниципального района Брянской области (2023-2025 годы)»</t>
  </si>
  <si>
    <t>2025 год</t>
  </si>
  <si>
    <r>
      <t xml:space="preserve">Наименование муниципальной программы: </t>
    </r>
    <r>
      <rPr>
        <b/>
        <sz val="10"/>
        <color indexed="8"/>
        <rFont val="Times New Roman"/>
        <family val="1"/>
      </rPr>
      <t>Развитие образования Дубровского района на 2023 - 2025 гг</t>
    </r>
  </si>
  <si>
    <t>Наменование мероприятия № 9. Мероприятия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(ЕВ ОМ)</t>
  </si>
  <si>
    <t>Наменование мероприятия № 10. Мероприятия по модернизации школьных систем образования (ZB ОМ)</t>
  </si>
  <si>
    <t>1,2,17,18,19</t>
  </si>
  <si>
    <t>1,2,3,4,5,6,7,8,9,10,13,15,16,17,18,23.</t>
  </si>
  <si>
    <t>Приложение 1</t>
  </si>
  <si>
    <t>к Постановлению администрации Дубровского района от "31" октября 2023 года № 496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</si>
</sst>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_(* #,##0_);_(* \(\ #,##0\ \);_(* &quot;-&quot;_);_(\ @_ \)"/>
    <numFmt numFmtId="179" formatCode="_(* #,##0.00_);_(* \(\ #,##0.00\ \);_(* &quot;-&quot;??_);_(\ @_ \)"/>
    <numFmt numFmtId="180" formatCode="_(&quot;$&quot;* #,##0_);_(&quot;$&quot;* \(\ #,##0\ \);_(&quot;$&quot;* &quot;-&quot;_);_(\ @_ \)"/>
    <numFmt numFmtId="181" formatCode="_(&quot;$&quot;* #,##0.00_);_(&quot;$&quot;* \(\ #,##0.00\ \);_(&quot;$&quot;* &quot;-&quot;??_);_(\ @_ 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8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u val="single"/>
      <sz val="11"/>
      <color indexed="12"/>
      <name val="Calibri"/>
      <family val="2"/>
    </font>
    <font>
      <sz val="10"/>
      <name val="Arial Cyr"/>
      <family val="0"/>
    </font>
    <font>
      <sz val="10"/>
      <name val="Arial"/>
      <family val="2"/>
    </font>
    <font>
      <u val="single"/>
      <sz val="11"/>
      <color indexed="36"/>
      <name val="Calibri"/>
      <family val="2"/>
    </font>
    <font>
      <sz val="10"/>
      <name val="Tahoma"/>
      <family val="2"/>
    </font>
    <font>
      <sz val="8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/>
    </border>
  </borders>
  <cellStyleXfs count="276">
    <xf numFmtId="17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4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4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4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4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44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4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4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4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4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4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44" fillId="1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4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12" borderId="0" applyNumberFormat="0" applyBorder="0" applyAlignment="0" applyProtection="0"/>
    <xf numFmtId="0" fontId="45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45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45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45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2" borderId="0" applyNumberFormat="0" applyBorder="0" applyAlignment="0" applyProtection="0"/>
    <xf numFmtId="0" fontId="45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3" borderId="0" applyNumberFormat="0" applyBorder="0" applyAlignment="0" applyProtection="0"/>
    <xf numFmtId="0" fontId="45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6" borderId="0" applyNumberFormat="0" applyBorder="0" applyAlignment="0" applyProtection="0"/>
    <xf numFmtId="0" fontId="9" fillId="24" borderId="0" applyNumberFormat="0" applyBorder="0" applyAlignment="0" applyProtection="0"/>
    <xf numFmtId="0" fontId="9" fillId="29" borderId="0" applyNumberFormat="0" applyBorder="0" applyAlignment="0" applyProtection="0"/>
    <xf numFmtId="0" fontId="25" fillId="6" borderId="0" applyNumberFormat="0" applyBorder="0" applyAlignment="0" applyProtection="0"/>
    <xf numFmtId="0" fontId="26" fillId="0" borderId="0">
      <alignment/>
      <protection/>
    </xf>
    <xf numFmtId="0" fontId="27" fillId="8" borderId="1" applyNumberFormat="0" applyAlignment="0" applyProtection="0"/>
    <xf numFmtId="0" fontId="17" fillId="30" borderId="2" applyNumberFormat="0" applyAlignment="0" applyProtection="0"/>
    <xf numFmtId="0" fontId="26" fillId="0" borderId="0">
      <alignment/>
      <protection/>
    </xf>
    <xf numFmtId="178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180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0" fillId="3" borderId="1" applyNumberFormat="0" applyAlignment="0" applyProtection="0"/>
    <xf numFmtId="0" fontId="31" fillId="0" borderId="6" applyNumberFormat="0" applyFill="0" applyAlignment="0" applyProtection="0"/>
    <xf numFmtId="0" fontId="19" fillId="14" borderId="0" applyNumberFormat="0" applyBorder="0" applyAlignment="0" applyProtection="0"/>
    <xf numFmtId="0" fontId="40" fillId="0" borderId="0">
      <alignment/>
      <protection/>
    </xf>
    <xf numFmtId="0" fontId="26" fillId="4" borderId="7" applyNumberFormat="0" applyFont="0" applyAlignment="0" applyProtection="0"/>
    <xf numFmtId="0" fontId="11" fillId="8" borderId="8" applyNumberFormat="0" applyAlignment="0" applyProtection="0"/>
    <xf numFmtId="9" fontId="40" fillId="0" borderId="0" applyFon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6" fillId="0" borderId="0">
      <alignment/>
      <protection/>
    </xf>
    <xf numFmtId="0" fontId="23" fillId="0" borderId="0" applyNumberFormat="0" applyFill="0" applyBorder="0" applyAlignment="0" applyProtection="0"/>
    <xf numFmtId="0" fontId="32" fillId="17" borderId="0">
      <alignment/>
      <protection/>
    </xf>
    <xf numFmtId="0" fontId="34" fillId="0" borderId="0">
      <alignment horizontal="center"/>
      <protection/>
    </xf>
    <xf numFmtId="0" fontId="32" fillId="0" borderId="0">
      <alignment horizontal="right"/>
      <protection/>
    </xf>
    <xf numFmtId="0" fontId="32" fillId="17" borderId="10">
      <alignment/>
      <protection/>
    </xf>
    <xf numFmtId="0" fontId="32" fillId="0" borderId="11">
      <alignment horizontal="center" vertical="center" wrapText="1"/>
      <protection/>
    </xf>
    <xf numFmtId="0" fontId="32" fillId="17" borderId="12">
      <alignment/>
      <protection/>
    </xf>
    <xf numFmtId="0" fontId="32" fillId="17" borderId="0">
      <alignment shrinkToFit="1"/>
      <protection/>
    </xf>
    <xf numFmtId="0" fontId="35" fillId="0" borderId="12">
      <alignment horizontal="right"/>
      <protection/>
    </xf>
    <xf numFmtId="4" fontId="35" fillId="14" borderId="12">
      <alignment horizontal="right" vertical="top" shrinkToFit="1"/>
      <protection/>
    </xf>
    <xf numFmtId="4" fontId="35" fillId="10" borderId="12">
      <alignment horizontal="right" vertical="top" shrinkToFit="1"/>
      <protection/>
    </xf>
    <xf numFmtId="0" fontId="32" fillId="0" borderId="0">
      <alignment/>
      <protection/>
    </xf>
    <xf numFmtId="0" fontId="32" fillId="0" borderId="0">
      <alignment horizontal="left" wrapText="1"/>
      <protection/>
    </xf>
    <xf numFmtId="0" fontId="35" fillId="0" borderId="11">
      <alignment vertical="top" wrapText="1"/>
      <protection/>
    </xf>
    <xf numFmtId="49" fontId="32" fillId="0" borderId="11">
      <alignment horizontal="center" vertical="top" shrinkToFit="1"/>
      <protection/>
    </xf>
    <xf numFmtId="4" fontId="35" fillId="14" borderId="11">
      <alignment horizontal="right" vertical="top" shrinkToFit="1"/>
      <protection/>
    </xf>
    <xf numFmtId="4" fontId="35" fillId="10" borderId="11">
      <alignment horizontal="right" vertical="top" shrinkToFit="1"/>
      <protection/>
    </xf>
    <xf numFmtId="0" fontId="32" fillId="17" borderId="13">
      <alignment/>
      <protection/>
    </xf>
    <xf numFmtId="0" fontId="32" fillId="17" borderId="13">
      <alignment horizontal="center"/>
      <protection/>
    </xf>
    <xf numFmtId="4" fontId="35" fillId="0" borderId="11">
      <alignment horizontal="right" vertical="top" shrinkToFit="1"/>
      <protection/>
    </xf>
    <xf numFmtId="49" fontId="32" fillId="0" borderId="11">
      <alignment vertical="top" wrapText="1"/>
      <protection/>
    </xf>
    <xf numFmtId="4" fontId="32" fillId="0" borderId="11">
      <alignment horizontal="right" vertical="top" shrinkToFit="1"/>
      <protection/>
    </xf>
    <xf numFmtId="0" fontId="32" fillId="17" borderId="13">
      <alignment shrinkToFit="1"/>
      <protection/>
    </xf>
    <xf numFmtId="0" fontId="32" fillId="17" borderId="12">
      <alignment horizontal="center"/>
      <protection/>
    </xf>
    <xf numFmtId="4" fontId="35" fillId="10" borderId="11">
      <alignment horizontal="right" vertical="top" shrinkToFit="1"/>
      <protection/>
    </xf>
    <xf numFmtId="0" fontId="45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5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5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5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45" fillId="36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45" fillId="37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6" fillId="3" borderId="14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47" fillId="17" borderId="15" applyNumberFormat="0" applyAlignment="0" applyProtection="0"/>
    <xf numFmtId="0" fontId="11" fillId="17" borderId="8" applyNumberFormat="0" applyAlignment="0" applyProtection="0"/>
    <xf numFmtId="0" fontId="11" fillId="17" borderId="8" applyNumberFormat="0" applyAlignment="0" applyProtection="0"/>
    <xf numFmtId="0" fontId="48" fillId="17" borderId="14" applyNumberFormat="0" applyAlignment="0" applyProtection="0"/>
    <xf numFmtId="0" fontId="12" fillId="17" borderId="1" applyNumberFormat="0" applyAlignment="0" applyProtection="0"/>
    <xf numFmtId="0" fontId="12" fillId="17" borderId="1" applyNumberFormat="0" applyAlignment="0" applyProtection="0"/>
    <xf numFmtId="0" fontId="36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4" fillId="0" borderId="17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50" fillId="38" borderId="21" applyNumberFormat="0" applyAlignment="0" applyProtection="0"/>
    <xf numFmtId="0" fontId="17" fillId="30" borderId="2" applyNumberFormat="0" applyAlignment="0" applyProtection="0"/>
    <xf numFmtId="0" fontId="17" fillId="30" borderId="2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1" fillId="39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37" fillId="0" borderId="0">
      <alignment/>
      <protection/>
    </xf>
    <xf numFmtId="0" fontId="1" fillId="0" borderId="0">
      <alignment/>
      <protection/>
    </xf>
    <xf numFmtId="0" fontId="4" fillId="0" borderId="0">
      <alignment vertical="top" wrapText="1"/>
      <protection/>
    </xf>
    <xf numFmtId="0" fontId="38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37" fillId="40" borderId="0">
      <alignment/>
      <protection/>
    </xf>
    <xf numFmtId="170" fontId="4" fillId="0" borderId="0">
      <alignment vertical="top" wrapText="1"/>
      <protection/>
    </xf>
    <xf numFmtId="0" fontId="39" fillId="0" borderId="0" applyNumberFormat="0" applyFill="0" applyBorder="0" applyAlignment="0" applyProtection="0"/>
    <xf numFmtId="0" fontId="52" fillId="41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5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" fillId="42" borderId="22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9" fontId="4" fillId="0" borderId="0" applyFont="0" applyFill="0" applyBorder="0" applyAlignment="0" applyProtection="0"/>
    <xf numFmtId="0" fontId="54" fillId="0" borderId="23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6" fillId="43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</cellStyleXfs>
  <cellXfs count="69">
    <xf numFmtId="170" fontId="0" fillId="0" borderId="0" xfId="0" applyNumberFormat="1" applyFont="1" applyFill="1" applyAlignment="1">
      <alignment vertical="top" wrapText="1"/>
    </xf>
    <xf numFmtId="170" fontId="0" fillId="8" borderId="0" xfId="0" applyNumberFormat="1" applyFont="1" applyFill="1" applyAlignment="1">
      <alignment vertical="top" wrapText="1"/>
    </xf>
    <xf numFmtId="0" fontId="2" fillId="8" borderId="0" xfId="0" applyNumberFormat="1" applyFont="1" applyFill="1" applyAlignment="1">
      <alignment horizontal="right" vertical="center" wrapText="1"/>
    </xf>
    <xf numFmtId="0" fontId="4" fillId="8" borderId="0" xfId="0" applyNumberFormat="1" applyFont="1" applyFill="1" applyAlignment="1">
      <alignment vertical="center" wrapText="1"/>
    </xf>
    <xf numFmtId="0" fontId="4" fillId="8" borderId="0" xfId="0" applyNumberFormat="1" applyFont="1" applyFill="1" applyAlignment="1">
      <alignment horizontal="left" vertical="center" wrapText="1"/>
    </xf>
    <xf numFmtId="0" fontId="0" fillId="8" borderId="0" xfId="0" applyNumberFormat="1" applyFont="1" applyFill="1" applyAlignment="1">
      <alignment horizontal="left" vertical="center" wrapText="1"/>
    </xf>
    <xf numFmtId="0" fontId="0" fillId="8" borderId="24" xfId="0" applyNumberFormat="1" applyFill="1" applyBorder="1" applyAlignment="1">
      <alignment vertical="top" wrapText="1"/>
    </xf>
    <xf numFmtId="4" fontId="0" fillId="8" borderId="24" xfId="0" applyNumberFormat="1" applyFont="1" applyFill="1" applyBorder="1" applyAlignment="1">
      <alignment vertical="top" wrapText="1"/>
    </xf>
    <xf numFmtId="0" fontId="0" fillId="8" borderId="24" xfId="0" applyNumberFormat="1" applyFont="1" applyFill="1" applyBorder="1" applyAlignment="1">
      <alignment vertical="top" wrapText="1"/>
    </xf>
    <xf numFmtId="0" fontId="0" fillId="8" borderId="25" xfId="0" applyNumberFormat="1" applyFont="1" applyFill="1" applyBorder="1" applyAlignment="1">
      <alignment vertical="top" wrapText="1"/>
    </xf>
    <xf numFmtId="0" fontId="3" fillId="8" borderId="26" xfId="0" applyNumberFormat="1" applyFont="1" applyFill="1" applyBorder="1" applyAlignment="1">
      <alignment vertical="top" wrapText="1"/>
    </xf>
    <xf numFmtId="0" fontId="3" fillId="8" borderId="24" xfId="0" applyNumberFormat="1" applyFont="1" applyFill="1" applyBorder="1" applyAlignment="1">
      <alignment vertical="top" wrapText="1"/>
    </xf>
    <xf numFmtId="4" fontId="3" fillId="8" borderId="24" xfId="0" applyNumberFormat="1" applyFont="1" applyFill="1" applyBorder="1" applyAlignment="1">
      <alignment vertical="top" wrapText="1"/>
    </xf>
    <xf numFmtId="4" fontId="3" fillId="7" borderId="24" xfId="0" applyNumberFormat="1" applyFont="1" applyFill="1" applyBorder="1" applyAlignment="1">
      <alignment vertical="top" wrapText="1"/>
    </xf>
    <xf numFmtId="4" fontId="3" fillId="7" borderId="24" xfId="0" applyNumberFormat="1" applyFont="1" applyFill="1" applyBorder="1" applyAlignment="1">
      <alignment vertical="top" wrapText="1"/>
    </xf>
    <xf numFmtId="0" fontId="0" fillId="8" borderId="0" xfId="0" applyNumberFormat="1" applyFont="1" applyFill="1" applyBorder="1" applyAlignment="1">
      <alignment horizontal="center" vertical="top" wrapText="1"/>
    </xf>
    <xf numFmtId="0" fontId="3" fillId="8" borderId="0" xfId="0" applyNumberFormat="1" applyFont="1" applyFill="1" applyBorder="1" applyAlignment="1">
      <alignment vertical="top" wrapText="1"/>
    </xf>
    <xf numFmtId="0" fontId="4" fillId="8" borderId="0" xfId="0" applyNumberFormat="1" applyFont="1" applyFill="1" applyBorder="1" applyAlignment="1">
      <alignment horizontal="left" vertical="top" wrapText="1"/>
    </xf>
    <xf numFmtId="4" fontId="3" fillId="8" borderId="0" xfId="0" applyNumberFormat="1" applyFont="1" applyFill="1" applyBorder="1" applyAlignment="1">
      <alignment vertical="top" wrapText="1"/>
    </xf>
    <xf numFmtId="0" fontId="0" fillId="8" borderId="24" xfId="0" applyNumberFormat="1" applyFill="1" applyBorder="1" applyAlignment="1">
      <alignment horizontal="center" vertical="center" wrapText="1"/>
    </xf>
    <xf numFmtId="4" fontId="7" fillId="8" borderId="24" xfId="0" applyNumberFormat="1" applyFont="1" applyFill="1" applyBorder="1" applyAlignment="1">
      <alignment vertical="top" wrapText="1"/>
    </xf>
    <xf numFmtId="4" fontId="7" fillId="0" borderId="24" xfId="0" applyNumberFormat="1" applyFont="1" applyFill="1" applyBorder="1" applyAlignment="1">
      <alignment vertical="top" wrapText="1"/>
    </xf>
    <xf numFmtId="4" fontId="8" fillId="7" borderId="24" xfId="0" applyNumberFormat="1" applyFont="1" applyFill="1" applyBorder="1" applyAlignment="1">
      <alignment vertical="top" wrapText="1"/>
    </xf>
    <xf numFmtId="0" fontId="0" fillId="8" borderId="0" xfId="0" applyNumberFormat="1" applyFill="1" applyAlignment="1">
      <alignment horizontal="center" vertical="center" wrapText="1"/>
    </xf>
    <xf numFmtId="4" fontId="0" fillId="0" borderId="24" xfId="0" applyNumberFormat="1" applyFont="1" applyFill="1" applyBorder="1" applyAlignment="1">
      <alignment vertical="top" wrapText="1"/>
    </xf>
    <xf numFmtId="4" fontId="0" fillId="0" borderId="24" xfId="0" applyNumberFormat="1" applyFill="1" applyBorder="1" applyAlignment="1">
      <alignment vertical="top" wrapText="1"/>
    </xf>
    <xf numFmtId="0" fontId="42" fillId="8" borderId="24" xfId="0" applyNumberFormat="1" applyFont="1" applyFill="1" applyBorder="1" applyAlignment="1">
      <alignment vertical="top" wrapText="1"/>
    </xf>
    <xf numFmtId="0" fontId="43" fillId="8" borderId="24" xfId="0" applyNumberFormat="1" applyFont="1" applyFill="1" applyBorder="1" applyAlignment="1">
      <alignment vertical="top" wrapText="1"/>
    </xf>
    <xf numFmtId="2" fontId="0" fillId="8" borderId="0" xfId="0" applyNumberFormat="1" applyFont="1" applyFill="1" applyAlignment="1">
      <alignment vertical="top" wrapText="1"/>
    </xf>
    <xf numFmtId="4" fontId="0" fillId="8" borderId="0" xfId="0" applyNumberFormat="1" applyFont="1" applyFill="1" applyAlignment="1">
      <alignment vertical="top" wrapText="1"/>
    </xf>
    <xf numFmtId="0" fontId="0" fillId="8" borderId="25" xfId="0" applyNumberFormat="1" applyFill="1" applyBorder="1" applyAlignment="1">
      <alignment vertical="top" wrapText="1"/>
    </xf>
    <xf numFmtId="170" fontId="0" fillId="8" borderId="0" xfId="0" applyFill="1" applyAlignment="1">
      <alignment vertical="top" wrapText="1"/>
    </xf>
    <xf numFmtId="0" fontId="4" fillId="8" borderId="24" xfId="247" applyNumberFormat="1" applyFill="1" applyBorder="1" applyAlignment="1">
      <alignment horizontal="left" vertical="top" wrapText="1"/>
      <protection/>
    </xf>
    <xf numFmtId="0" fontId="4" fillId="8" borderId="24" xfId="247" applyNumberFormat="1" applyFont="1" applyFill="1" applyBorder="1" applyAlignment="1">
      <alignment vertical="top" wrapText="1"/>
      <protection/>
    </xf>
    <xf numFmtId="0" fontId="3" fillId="8" borderId="24" xfId="247" applyNumberFormat="1" applyFont="1" applyFill="1" applyBorder="1" applyAlignment="1">
      <alignment vertical="top" wrapText="1"/>
      <protection/>
    </xf>
    <xf numFmtId="0" fontId="4" fillId="8" borderId="24" xfId="247" applyNumberFormat="1" applyFill="1" applyBorder="1" applyAlignment="1">
      <alignment vertical="top" wrapText="1"/>
      <protection/>
    </xf>
    <xf numFmtId="170" fontId="0" fillId="8" borderId="0" xfId="0" applyFill="1" applyAlignment="1">
      <alignment horizontal="right" vertical="top" wrapText="1"/>
    </xf>
    <xf numFmtId="0" fontId="0" fillId="0" borderId="27" xfId="0" applyNumberFormat="1" applyFont="1" applyFill="1" applyBorder="1" applyAlignment="1">
      <alignment horizontal="center" vertical="top" wrapText="1"/>
    </xf>
    <xf numFmtId="0" fontId="0" fillId="0" borderId="28" xfId="0" applyNumberFormat="1" applyFont="1" applyFill="1" applyBorder="1" applyAlignment="1">
      <alignment horizontal="center" vertical="top" wrapText="1"/>
    </xf>
    <xf numFmtId="0" fontId="4" fillId="0" borderId="29" xfId="246" applyFont="1" applyFill="1" applyBorder="1" applyAlignment="1">
      <alignment horizontal="left" vertical="top" wrapText="1"/>
      <protection/>
    </xf>
    <xf numFmtId="0" fontId="4" fillId="0" borderId="30" xfId="246" applyFont="1" applyFill="1" applyBorder="1" applyAlignment="1">
      <alignment horizontal="left" vertical="top" wrapText="1"/>
      <protection/>
    </xf>
    <xf numFmtId="0" fontId="4" fillId="0" borderId="31" xfId="246" applyFont="1" applyFill="1" applyBorder="1" applyAlignment="1">
      <alignment horizontal="left" vertical="top" wrapText="1"/>
      <protection/>
    </xf>
    <xf numFmtId="0" fontId="4" fillId="8" borderId="32" xfId="0" applyNumberFormat="1" applyFont="1" applyFill="1" applyBorder="1" applyAlignment="1">
      <alignment horizontal="left" vertical="top" wrapText="1"/>
    </xf>
    <xf numFmtId="0" fontId="4" fillId="8" borderId="33" xfId="0" applyNumberFormat="1" applyFont="1" applyFill="1" applyBorder="1" applyAlignment="1">
      <alignment horizontal="left" vertical="top" wrapText="1"/>
    </xf>
    <xf numFmtId="0" fontId="0" fillId="8" borderId="24" xfId="0" applyNumberFormat="1" applyFont="1" applyFill="1" applyBorder="1" applyAlignment="1">
      <alignment horizontal="center" vertical="center" wrapText="1"/>
    </xf>
    <xf numFmtId="0" fontId="3" fillId="8" borderId="24" xfId="0" applyNumberFormat="1" applyFont="1" applyFill="1" applyBorder="1" applyAlignment="1">
      <alignment horizontal="center" vertical="center" wrapText="1"/>
    </xf>
    <xf numFmtId="0" fontId="0" fillId="8" borderId="27" xfId="0" applyNumberFormat="1" applyFont="1" applyFill="1" applyBorder="1" applyAlignment="1">
      <alignment horizontal="center" vertical="top" wrapText="1"/>
    </xf>
    <xf numFmtId="0" fontId="0" fillId="8" borderId="28" xfId="0" applyNumberFormat="1" applyFont="1" applyFill="1" applyBorder="1" applyAlignment="1">
      <alignment horizontal="center" vertical="top" wrapText="1"/>
    </xf>
    <xf numFmtId="0" fontId="0" fillId="8" borderId="34" xfId="0" applyNumberFormat="1" applyFont="1" applyFill="1" applyBorder="1" applyAlignment="1">
      <alignment horizontal="center" vertical="top" wrapText="1"/>
    </xf>
    <xf numFmtId="0" fontId="0" fillId="44" borderId="35" xfId="0" applyNumberFormat="1" applyFill="1" applyBorder="1" applyAlignment="1">
      <alignment horizontal="left" vertical="top" wrapText="1"/>
    </xf>
    <xf numFmtId="0" fontId="0" fillId="44" borderId="25" xfId="0" applyNumberFormat="1" applyFill="1" applyBorder="1" applyAlignment="1">
      <alignment horizontal="left" vertical="top" wrapText="1"/>
    </xf>
    <xf numFmtId="0" fontId="0" fillId="44" borderId="26" xfId="0" applyNumberFormat="1" applyFill="1" applyBorder="1" applyAlignment="1">
      <alignment horizontal="left" vertical="top" wrapText="1"/>
    </xf>
    <xf numFmtId="0" fontId="0" fillId="8" borderId="35" xfId="0" applyNumberFormat="1" applyFill="1" applyBorder="1" applyAlignment="1">
      <alignment horizontal="left" vertical="top" wrapText="1"/>
    </xf>
    <xf numFmtId="0" fontId="0" fillId="8" borderId="25" xfId="0" applyNumberFormat="1" applyFill="1" applyBorder="1" applyAlignment="1">
      <alignment horizontal="left" vertical="top" wrapText="1"/>
    </xf>
    <xf numFmtId="0" fontId="0" fillId="0" borderId="34" xfId="0" applyNumberFormat="1" applyFont="1" applyFill="1" applyBorder="1" applyAlignment="1">
      <alignment horizontal="center" vertical="top" wrapText="1"/>
    </xf>
    <xf numFmtId="0" fontId="0" fillId="8" borderId="24" xfId="0" applyNumberFormat="1" applyFill="1" applyBorder="1" applyAlignment="1">
      <alignment horizontal="center" vertical="center" wrapText="1"/>
    </xf>
    <xf numFmtId="0" fontId="4" fillId="8" borderId="24" xfId="0" applyNumberFormat="1" applyFont="1" applyFill="1" applyBorder="1" applyAlignment="1">
      <alignment horizontal="left" vertical="top" wrapText="1"/>
    </xf>
    <xf numFmtId="0" fontId="0" fillId="8" borderId="24" xfId="0" applyNumberFormat="1" applyFill="1" applyBorder="1" applyAlignment="1">
      <alignment horizontal="center" vertical="top" wrapText="1"/>
    </xf>
    <xf numFmtId="0" fontId="0" fillId="8" borderId="24" xfId="0" applyNumberFormat="1" applyFill="1" applyBorder="1" applyAlignment="1">
      <alignment horizontal="left" vertical="top" wrapText="1"/>
    </xf>
    <xf numFmtId="0" fontId="0" fillId="8" borderId="24" xfId="0" applyNumberFormat="1" applyFont="1" applyFill="1" applyBorder="1" applyAlignment="1">
      <alignment horizontal="center" vertical="top" wrapText="1"/>
    </xf>
    <xf numFmtId="0" fontId="7" fillId="8" borderId="24" xfId="0" applyNumberFormat="1" applyFont="1" applyFill="1" applyBorder="1" applyAlignment="1">
      <alignment horizontal="left" vertical="top" wrapText="1"/>
    </xf>
    <xf numFmtId="170" fontId="5" fillId="8" borderId="0" xfId="0" applyNumberFormat="1" applyFont="1" applyFill="1" applyAlignment="1">
      <alignment vertical="top" wrapText="1"/>
    </xf>
    <xf numFmtId="0" fontId="4" fillId="8" borderId="0" xfId="0" applyNumberFormat="1" applyFont="1" applyFill="1" applyAlignment="1">
      <alignment horizontal="right" vertical="center" wrapText="1"/>
    </xf>
    <xf numFmtId="0" fontId="6" fillId="8" borderId="0" xfId="0" applyNumberFormat="1" applyFont="1" applyFill="1" applyAlignment="1">
      <alignment horizontal="center" vertical="center" wrapText="1"/>
    </xf>
    <xf numFmtId="170" fontId="5" fillId="8" borderId="0" xfId="0" applyNumberFormat="1" applyFont="1" applyFill="1" applyAlignment="1">
      <alignment horizontal="left" vertical="top" wrapText="1"/>
    </xf>
    <xf numFmtId="0" fontId="5" fillId="8" borderId="0" xfId="0" applyNumberFormat="1" applyFont="1" applyFill="1" applyAlignment="1">
      <alignment vertical="top" wrapText="1"/>
    </xf>
    <xf numFmtId="0" fontId="5" fillId="8" borderId="0" xfId="0" applyNumberFormat="1" applyFont="1" applyFill="1" applyAlignment="1">
      <alignment horizontal="left" vertical="top" wrapText="1"/>
    </xf>
    <xf numFmtId="170" fontId="57" fillId="8" borderId="0" xfId="0" applyFont="1" applyFill="1" applyAlignment="1">
      <alignment horizontal="left" vertical="top" wrapText="1"/>
    </xf>
    <xf numFmtId="0" fontId="4" fillId="8" borderId="36" xfId="0" applyNumberFormat="1" applyFont="1" applyFill="1" applyBorder="1" applyAlignment="1">
      <alignment horizontal="left" vertical="top" wrapText="1"/>
    </xf>
  </cellXfs>
  <cellStyles count="2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1 2" xfId="23"/>
    <cellStyle name="20% - Акцент1 3" xfId="24"/>
    <cellStyle name="20% - Акцент1_в разрезе учреждений дошк." xfId="25"/>
    <cellStyle name="20% - Акцент2" xfId="26"/>
    <cellStyle name="20% — акцент2" xfId="27"/>
    <cellStyle name="20% - Акцент2 2" xfId="28"/>
    <cellStyle name="20% - Акцент2 3" xfId="29"/>
    <cellStyle name="20% - Акцент2_Table1" xfId="30"/>
    <cellStyle name="20% - Акцент3" xfId="31"/>
    <cellStyle name="20% — акцент3" xfId="32"/>
    <cellStyle name="20% - Акцент3 2" xfId="33"/>
    <cellStyle name="20% - Акцент3 3" xfId="34"/>
    <cellStyle name="20% - Акцент3_в разрезе учреждений дошк." xfId="35"/>
    <cellStyle name="20% - Акцент4" xfId="36"/>
    <cellStyle name="20% — акцент4" xfId="37"/>
    <cellStyle name="20% - Акцент4 2" xfId="38"/>
    <cellStyle name="20% - Акцент4 3" xfId="39"/>
    <cellStyle name="20% - Акцент4_Table1" xfId="40"/>
    <cellStyle name="20% - Акцент5" xfId="41"/>
    <cellStyle name="20% — акцент5" xfId="42"/>
    <cellStyle name="20% - Акцент5 2" xfId="43"/>
    <cellStyle name="20% - Акцент5 3" xfId="44"/>
    <cellStyle name="20% - Акцент5_в разрезе учреждений дошк." xfId="45"/>
    <cellStyle name="20% - Акцент6" xfId="46"/>
    <cellStyle name="20% — акцент6" xfId="47"/>
    <cellStyle name="20% - Акцент6 2" xfId="48"/>
    <cellStyle name="20% - Акцент6 3" xfId="49"/>
    <cellStyle name="20% - Акцент6_Table1" xfId="50"/>
    <cellStyle name="40% - Accent1" xfId="51"/>
    <cellStyle name="40% - Accent2" xfId="52"/>
    <cellStyle name="40% - Accent3" xfId="53"/>
    <cellStyle name="40% - Accent4" xfId="54"/>
    <cellStyle name="40% - Accent5" xfId="55"/>
    <cellStyle name="40% - Accent6" xfId="56"/>
    <cellStyle name="40% - Акцент1" xfId="57"/>
    <cellStyle name="40% — акцент1" xfId="58"/>
    <cellStyle name="40% - Акцент1 2" xfId="59"/>
    <cellStyle name="40% - Акцент1 3" xfId="60"/>
    <cellStyle name="40% - Акцент1_в разрезе учреждений дошк." xfId="61"/>
    <cellStyle name="40% - Акцент2" xfId="62"/>
    <cellStyle name="40% — акцент2" xfId="63"/>
    <cellStyle name="40% - Акцент2 2" xfId="64"/>
    <cellStyle name="40% - Акцент2 3" xfId="65"/>
    <cellStyle name="40% - Акцент2_в разрезе учреждений дошк." xfId="66"/>
    <cellStyle name="40% - Акцент3" xfId="67"/>
    <cellStyle name="40% — акцент3" xfId="68"/>
    <cellStyle name="40% - Акцент3 2" xfId="69"/>
    <cellStyle name="40% - Акцент3 3" xfId="70"/>
    <cellStyle name="40% - Акцент3_Table1" xfId="71"/>
    <cellStyle name="40% - Акцент4" xfId="72"/>
    <cellStyle name="40% — акцент4" xfId="73"/>
    <cellStyle name="40% - Акцент4 2" xfId="74"/>
    <cellStyle name="40% - Акцент4 3" xfId="75"/>
    <cellStyle name="40% - Акцент4_Table1" xfId="76"/>
    <cellStyle name="40% - Акцент5" xfId="77"/>
    <cellStyle name="40% — акцент5" xfId="78"/>
    <cellStyle name="40% - Акцент5 2" xfId="79"/>
    <cellStyle name="40% - Акцент5 3" xfId="80"/>
    <cellStyle name="40% - Акцент5_Table1" xfId="81"/>
    <cellStyle name="40% - Акцент6" xfId="82"/>
    <cellStyle name="40% — акцент6" xfId="83"/>
    <cellStyle name="40% - Акцент6 2" xfId="84"/>
    <cellStyle name="40% - Акцент6 3" xfId="85"/>
    <cellStyle name="40% - Акцент6_Table1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60% - Акцент1" xfId="93"/>
    <cellStyle name="60% — акцент1" xfId="94"/>
    <cellStyle name="60% - Акцент1 2" xfId="95"/>
    <cellStyle name="60% - Акцент1 3" xfId="96"/>
    <cellStyle name="60% - Акцент1_211,212" xfId="97"/>
    <cellStyle name="60% - Акцент2" xfId="98"/>
    <cellStyle name="60% — акцент2" xfId="99"/>
    <cellStyle name="60% - Акцент2 2" xfId="100"/>
    <cellStyle name="60% - Акцент2 3" xfId="101"/>
    <cellStyle name="60% - Акцент2_211,212" xfId="102"/>
    <cellStyle name="60% - Акцент3" xfId="103"/>
    <cellStyle name="60% — акцент3" xfId="104"/>
    <cellStyle name="60% - Акцент3 2" xfId="105"/>
    <cellStyle name="60% - Акцент3 3" xfId="106"/>
    <cellStyle name="60% - Акцент3_211,212" xfId="107"/>
    <cellStyle name="60% - Акцент4" xfId="108"/>
    <cellStyle name="60% — акцент4" xfId="109"/>
    <cellStyle name="60% - Акцент4 2" xfId="110"/>
    <cellStyle name="60% - Акцент4 3" xfId="111"/>
    <cellStyle name="60% - Акцент4_211,212" xfId="112"/>
    <cellStyle name="60% - Акцент5" xfId="113"/>
    <cellStyle name="60% — акцент5" xfId="114"/>
    <cellStyle name="60% - Акцент5 2" xfId="115"/>
    <cellStyle name="60% - Акцент5 3" xfId="116"/>
    <cellStyle name="60% - Акцент5_211,212" xfId="117"/>
    <cellStyle name="60% - Акцент6" xfId="118"/>
    <cellStyle name="60% — акцент6" xfId="119"/>
    <cellStyle name="60% - Акцент6 2" xfId="120"/>
    <cellStyle name="60% - Акцент6 3" xfId="121"/>
    <cellStyle name="60% - Акцент6_211,212" xfId="122"/>
    <cellStyle name="Accent1" xfId="123"/>
    <cellStyle name="Accent2" xfId="124"/>
    <cellStyle name="Accent3" xfId="125"/>
    <cellStyle name="Accent4" xfId="126"/>
    <cellStyle name="Accent5" xfId="127"/>
    <cellStyle name="Accent6" xfId="128"/>
    <cellStyle name="Bad" xfId="129"/>
    <cellStyle name="br" xfId="130"/>
    <cellStyle name="Calculation" xfId="131"/>
    <cellStyle name="Check Cell" xfId="132"/>
    <cellStyle name="col" xfId="133"/>
    <cellStyle name="Comma [0]_1" xfId="134"/>
    <cellStyle name="Comma_1" xfId="135"/>
    <cellStyle name="Currency [0]_1" xfId="136"/>
    <cellStyle name="Currency_1" xfId="137"/>
    <cellStyle name="Explanatory Text" xfId="138"/>
    <cellStyle name="Good" xfId="139"/>
    <cellStyle name="Heading 1" xfId="140"/>
    <cellStyle name="Heading 2" xfId="141"/>
    <cellStyle name="Heading 3" xfId="142"/>
    <cellStyle name="Heading 4" xfId="143"/>
    <cellStyle name="Input" xfId="144"/>
    <cellStyle name="Linked Cell" xfId="145"/>
    <cellStyle name="Neutral" xfId="146"/>
    <cellStyle name="Normal_1" xfId="147"/>
    <cellStyle name="Note" xfId="148"/>
    <cellStyle name="Output" xfId="149"/>
    <cellStyle name="Percent_1" xfId="150"/>
    <cellStyle name="style0" xfId="151"/>
    <cellStyle name="td" xfId="152"/>
    <cellStyle name="Title" xfId="153"/>
    <cellStyle name="Total" xfId="154"/>
    <cellStyle name="tr" xfId="155"/>
    <cellStyle name="Warning Text" xfId="156"/>
    <cellStyle name="xl21" xfId="157"/>
    <cellStyle name="xl22" xfId="158"/>
    <cellStyle name="xl23" xfId="159"/>
    <cellStyle name="xl24" xfId="160"/>
    <cellStyle name="xl25" xfId="161"/>
    <cellStyle name="xl26" xfId="162"/>
    <cellStyle name="xl27" xfId="163"/>
    <cellStyle name="xl28" xfId="164"/>
    <cellStyle name="xl29" xfId="165"/>
    <cellStyle name="xl30" xfId="166"/>
    <cellStyle name="xl31" xfId="167"/>
    <cellStyle name="xl32" xfId="168"/>
    <cellStyle name="xl33" xfId="169"/>
    <cellStyle name="xl34" xfId="170"/>
    <cellStyle name="xl35" xfId="171"/>
    <cellStyle name="xl36" xfId="172"/>
    <cellStyle name="xl37" xfId="173"/>
    <cellStyle name="xl38" xfId="174"/>
    <cellStyle name="xl39" xfId="175"/>
    <cellStyle name="xl40" xfId="176"/>
    <cellStyle name="xl41" xfId="177"/>
    <cellStyle name="xl42" xfId="178"/>
    <cellStyle name="xl43" xfId="179"/>
    <cellStyle name="xl64" xfId="180"/>
    <cellStyle name="Акцент1" xfId="181"/>
    <cellStyle name="Акцент1 2" xfId="182"/>
    <cellStyle name="Акцент1 3" xfId="183"/>
    <cellStyle name="Акцент2" xfId="184"/>
    <cellStyle name="Акцент2 2" xfId="185"/>
    <cellStyle name="Акцент2 3" xfId="186"/>
    <cellStyle name="Акцент3" xfId="187"/>
    <cellStyle name="Акцент3 2" xfId="188"/>
    <cellStyle name="Акцент3 3" xfId="189"/>
    <cellStyle name="Акцент4" xfId="190"/>
    <cellStyle name="Акцент4 2" xfId="191"/>
    <cellStyle name="Акцент4 3" xfId="192"/>
    <cellStyle name="Акцент5" xfId="193"/>
    <cellStyle name="Акцент5 2" xfId="194"/>
    <cellStyle name="Акцент5 3" xfId="195"/>
    <cellStyle name="Акцент6" xfId="196"/>
    <cellStyle name="Акцент6 2" xfId="197"/>
    <cellStyle name="Акцент6 3" xfId="198"/>
    <cellStyle name="Ввод " xfId="199"/>
    <cellStyle name="Ввод  2" xfId="200"/>
    <cellStyle name="Ввод  3" xfId="201"/>
    <cellStyle name="Вывод" xfId="202"/>
    <cellStyle name="Вывод 2" xfId="203"/>
    <cellStyle name="Вывод 3" xfId="204"/>
    <cellStyle name="Вычисление" xfId="205"/>
    <cellStyle name="Вычисление 2" xfId="206"/>
    <cellStyle name="Вычисление 3" xfId="207"/>
    <cellStyle name="Hyperlink" xfId="208"/>
    <cellStyle name="Currency" xfId="209"/>
    <cellStyle name="Currency [0]" xfId="210"/>
    <cellStyle name="Заголовок 1" xfId="211"/>
    <cellStyle name="Заголовок 1 2" xfId="212"/>
    <cellStyle name="Заголовок 1 3" xfId="213"/>
    <cellStyle name="Заголовок 2" xfId="214"/>
    <cellStyle name="Заголовок 2 2" xfId="215"/>
    <cellStyle name="Заголовок 2 3" xfId="216"/>
    <cellStyle name="Заголовок 3" xfId="217"/>
    <cellStyle name="Заголовок 3 2" xfId="218"/>
    <cellStyle name="Заголовок 3 3" xfId="219"/>
    <cellStyle name="Заголовок 4" xfId="220"/>
    <cellStyle name="Заголовок 4 2" xfId="221"/>
    <cellStyle name="Заголовок 4 3" xfId="222"/>
    <cellStyle name="Итог" xfId="223"/>
    <cellStyle name="Итог 2" xfId="224"/>
    <cellStyle name="Итог 3" xfId="225"/>
    <cellStyle name="Контрольная ячейка" xfId="226"/>
    <cellStyle name="Контрольная ячейка 2" xfId="227"/>
    <cellStyle name="Контрольная ячейка 3" xfId="228"/>
    <cellStyle name="Название" xfId="229"/>
    <cellStyle name="Название 2" xfId="230"/>
    <cellStyle name="Название 3" xfId="231"/>
    <cellStyle name="Нейтральный" xfId="232"/>
    <cellStyle name="Нейтральный 2" xfId="233"/>
    <cellStyle name="Нейтральный 3" xfId="234"/>
    <cellStyle name="Обычный 102" xfId="235"/>
    <cellStyle name="Обычный 103" xfId="236"/>
    <cellStyle name="Обычный 2" xfId="237"/>
    <cellStyle name="Обычный 2 2" xfId="238"/>
    <cellStyle name="Обычный 2 3" xfId="239"/>
    <cellStyle name="Обычный 2 4" xfId="240"/>
    <cellStyle name="Обычный 2_1" xfId="241"/>
    <cellStyle name="Обычный 3" xfId="242"/>
    <cellStyle name="Обычный 4" xfId="243"/>
    <cellStyle name="Обычный 5" xfId="244"/>
    <cellStyle name="Обычный 6" xfId="245"/>
    <cellStyle name="Обычный_15" xfId="246"/>
    <cellStyle name="Обычный_Документ (2)" xfId="247"/>
    <cellStyle name="Followed Hyperlink" xfId="248"/>
    <cellStyle name="Плохой" xfId="249"/>
    <cellStyle name="Плохой 2" xfId="250"/>
    <cellStyle name="Плохой 3" xfId="251"/>
    <cellStyle name="Пояснение" xfId="252"/>
    <cellStyle name="Пояснение 2" xfId="253"/>
    <cellStyle name="Пояснение 3" xfId="254"/>
    <cellStyle name="Примечание" xfId="255"/>
    <cellStyle name="Примечание 2" xfId="256"/>
    <cellStyle name="Примечание 3" xfId="257"/>
    <cellStyle name="Percent" xfId="258"/>
    <cellStyle name="Связанная ячейка" xfId="259"/>
    <cellStyle name="Связанная ячейка 2" xfId="260"/>
    <cellStyle name="Связанная ячейка 3" xfId="261"/>
    <cellStyle name="Текст предупреждения" xfId="262"/>
    <cellStyle name="Текст предупреждения 2" xfId="263"/>
    <cellStyle name="Текст предупреждения 3" xfId="264"/>
    <cellStyle name="Comma" xfId="265"/>
    <cellStyle name="Comma [0]" xfId="266"/>
    <cellStyle name="Финансовый 2" xfId="267"/>
    <cellStyle name="Финансовый 3" xfId="268"/>
    <cellStyle name="Финансовый 4" xfId="269"/>
    <cellStyle name="Финансовый 4 2" xfId="270"/>
    <cellStyle name="Финансовый 5" xfId="271"/>
    <cellStyle name="Финансовый 6" xfId="272"/>
    <cellStyle name="Хороший" xfId="273"/>
    <cellStyle name="Хороший 2" xfId="274"/>
    <cellStyle name="Хороший 3" xfId="2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view="pageBreakPreview" zoomScaleSheetLayoutView="100" zoomScalePageLayoutView="0" workbookViewId="0" topLeftCell="A10">
      <selection activeCell="G9" sqref="G9"/>
    </sheetView>
  </sheetViews>
  <sheetFormatPr defaultColWidth="9.33203125" defaultRowHeight="12.75"/>
  <cols>
    <col min="1" max="1" width="7.16015625" style="1" customWidth="1"/>
    <col min="2" max="2" width="35.83203125" style="1" customWidth="1"/>
    <col min="3" max="3" width="28.5" style="1" customWidth="1"/>
    <col min="4" max="4" width="17.33203125" style="1" customWidth="1"/>
    <col min="5" max="7" width="17" style="1" customWidth="1"/>
    <col min="8" max="8" width="18.16015625" style="1" customWidth="1"/>
    <col min="9" max="9" width="20.5" style="1" customWidth="1"/>
    <col min="10" max="10" width="17.16015625" style="1" customWidth="1"/>
    <col min="11" max="11" width="16" style="1" customWidth="1"/>
    <col min="12" max="12" width="18.66015625" style="1" customWidth="1"/>
    <col min="13" max="16384" width="9.33203125" style="1" customWidth="1"/>
  </cols>
  <sheetData>
    <row r="1" s="31" customFormat="1" ht="12.75">
      <c r="H1" s="36" t="s">
        <v>51</v>
      </c>
    </row>
    <row r="2" spans="4:8" s="31" customFormat="1" ht="12.75" customHeight="1">
      <c r="D2" s="67" t="s">
        <v>52</v>
      </c>
      <c r="E2" s="67"/>
      <c r="F2" s="67"/>
      <c r="G2" s="67"/>
      <c r="H2" s="67"/>
    </row>
    <row r="3" spans="1:7" ht="16.5" customHeight="1">
      <c r="A3" s="1" t="s">
        <v>0</v>
      </c>
      <c r="G3" s="23" t="s">
        <v>11</v>
      </c>
    </row>
    <row r="4" spans="1:8" ht="48" customHeight="1">
      <c r="A4" s="2" t="s">
        <v>0</v>
      </c>
      <c r="B4" s="2" t="s">
        <v>0</v>
      </c>
      <c r="C4" s="2" t="s">
        <v>0</v>
      </c>
      <c r="D4" s="3"/>
      <c r="E4" s="62" t="s">
        <v>44</v>
      </c>
      <c r="F4" s="62"/>
      <c r="G4" s="62"/>
      <c r="H4" s="62"/>
    </row>
    <row r="5" spans="1:8" ht="8.25" customHeight="1">
      <c r="A5" s="2"/>
      <c r="B5" s="2"/>
      <c r="C5" s="2"/>
      <c r="D5" s="4"/>
      <c r="E5" s="5"/>
      <c r="F5" s="5"/>
      <c r="H5" s="5"/>
    </row>
    <row r="6" spans="1:8" ht="18.75">
      <c r="A6" s="63" t="s">
        <v>10</v>
      </c>
      <c r="B6" s="63"/>
      <c r="C6" s="63"/>
      <c r="D6" s="63"/>
      <c r="E6" s="63"/>
      <c r="F6" s="63"/>
      <c r="G6" s="63"/>
      <c r="H6" s="63"/>
    </row>
    <row r="7" spans="1:8" ht="12.75">
      <c r="A7" s="44" t="s">
        <v>1</v>
      </c>
      <c r="B7" s="44" t="s">
        <v>2</v>
      </c>
      <c r="C7" s="44" t="s">
        <v>3</v>
      </c>
      <c r="D7" s="55" t="s">
        <v>12</v>
      </c>
      <c r="E7" s="55" t="s">
        <v>22</v>
      </c>
      <c r="F7" s="44"/>
      <c r="G7" s="44"/>
      <c r="H7" s="44" t="s">
        <v>4</v>
      </c>
    </row>
    <row r="8" spans="1:8" ht="64.5" customHeight="1">
      <c r="A8" s="45" t="s">
        <v>0</v>
      </c>
      <c r="B8" s="45" t="s">
        <v>0</v>
      </c>
      <c r="C8" s="44" t="s">
        <v>0</v>
      </c>
      <c r="D8" s="44" t="s">
        <v>0</v>
      </c>
      <c r="E8" s="19" t="s">
        <v>35</v>
      </c>
      <c r="F8" s="19" t="s">
        <v>37</v>
      </c>
      <c r="G8" s="19" t="s">
        <v>45</v>
      </c>
      <c r="H8" s="44" t="s">
        <v>0</v>
      </c>
    </row>
    <row r="9" spans="1:8" ht="37.5" customHeight="1">
      <c r="A9" s="46">
        <v>1</v>
      </c>
      <c r="B9" s="68" t="s">
        <v>46</v>
      </c>
      <c r="C9" s="42" t="s">
        <v>36</v>
      </c>
      <c r="D9" s="26" t="s">
        <v>5</v>
      </c>
      <c r="E9" s="7">
        <f>E39+E44+E49+E54+E59+E64+E69+E14+E74+E79</f>
        <v>174804139.08</v>
      </c>
      <c r="F9" s="7">
        <f aca="true" t="shared" si="0" ref="E9:G10">F39+F44+F49+F54+F59+F64+F69+F14+F74+F79</f>
        <v>178932549.09</v>
      </c>
      <c r="G9" s="7">
        <f t="shared" si="0"/>
        <v>179152897.98000002</v>
      </c>
      <c r="H9" s="7">
        <f>E9+F9+G9</f>
        <v>532889586.15000004</v>
      </c>
    </row>
    <row r="10" spans="1:8" ht="36">
      <c r="A10" s="47"/>
      <c r="B10" s="53"/>
      <c r="C10" s="42"/>
      <c r="D10" s="26" t="s">
        <v>6</v>
      </c>
      <c r="E10" s="7">
        <f t="shared" si="0"/>
        <v>21094044.89</v>
      </c>
      <c r="F10" s="7">
        <f>F40+F45+F50+F55+F60+F65+F70+F15+F75+F80</f>
        <v>67213729.44</v>
      </c>
      <c r="G10" s="7">
        <f t="shared" si="0"/>
        <v>66440995.56</v>
      </c>
      <c r="H10" s="7">
        <f>E10+F10+G10</f>
        <v>154748769.89</v>
      </c>
    </row>
    <row r="11" spans="1:11" ht="24">
      <c r="A11" s="47"/>
      <c r="B11" s="9" t="s">
        <v>0</v>
      </c>
      <c r="C11" s="42"/>
      <c r="D11" s="26" t="s">
        <v>7</v>
      </c>
      <c r="E11" s="7">
        <f>E41+E46+E51+E56+E61+E66+E71+E16+E76+E81</f>
        <v>65411280.43</v>
      </c>
      <c r="F11" s="7">
        <f>F41+F46+F51+F56+F61+F66+F71+F16+F81+F76</f>
        <v>43433212</v>
      </c>
      <c r="G11" s="7">
        <f>G41+G46+G51+G56+G61+G66+G71+G16+G81+G76</f>
        <v>44132565</v>
      </c>
      <c r="H11" s="7">
        <f>E11+F11+G11</f>
        <v>152977057.43</v>
      </c>
      <c r="I11" s="28"/>
      <c r="J11" s="28"/>
      <c r="K11" s="28"/>
    </row>
    <row r="12" spans="1:11" ht="24">
      <c r="A12" s="47"/>
      <c r="B12" s="9" t="s">
        <v>0</v>
      </c>
      <c r="C12" s="42"/>
      <c r="D12" s="26" t="s">
        <v>8</v>
      </c>
      <c r="E12" s="7">
        <v>4700000</v>
      </c>
      <c r="F12" s="7">
        <v>4700000</v>
      </c>
      <c r="G12" s="7">
        <v>4700000</v>
      </c>
      <c r="H12" s="7">
        <f>E12+F12+G12</f>
        <v>14100000</v>
      </c>
      <c r="I12" s="29">
        <f>E13-E12</f>
        <v>261309464.4</v>
      </c>
      <c r="J12" s="29">
        <f>F13-F12</f>
        <v>289579490.53</v>
      </c>
      <c r="K12" s="29">
        <f>G13-G12</f>
        <v>289726458.54</v>
      </c>
    </row>
    <row r="13" spans="1:8" ht="16.5" customHeight="1">
      <c r="A13" s="48"/>
      <c r="B13" s="10" t="s">
        <v>0</v>
      </c>
      <c r="C13" s="43"/>
      <c r="D13" s="27" t="s">
        <v>9</v>
      </c>
      <c r="E13" s="14">
        <f>E43+E48+E53+E58+E63+E68+E73+E18+E12+E78+E83</f>
        <v>266009464.4</v>
      </c>
      <c r="F13" s="14">
        <f>F43+F48+F53+F58+F63+F68+F73+F18+F12+F78+F83</f>
        <v>294279490.53</v>
      </c>
      <c r="G13" s="14">
        <f>G43+G48+G53+G58+G63+G68+G73+G18+G12+G78+G83</f>
        <v>294426458.54</v>
      </c>
      <c r="H13" s="12">
        <f>E13+F13+G13</f>
        <v>854715413.47</v>
      </c>
    </row>
    <row r="14" spans="1:8" ht="35.25" customHeight="1">
      <c r="A14" s="46">
        <v>2</v>
      </c>
      <c r="B14" s="52" t="s">
        <v>43</v>
      </c>
      <c r="C14" s="42" t="s">
        <v>36</v>
      </c>
      <c r="D14" s="26" t="s">
        <v>5</v>
      </c>
      <c r="E14" s="20">
        <v>170153749.99</v>
      </c>
      <c r="F14" s="20">
        <v>170267588.72</v>
      </c>
      <c r="G14" s="20">
        <v>170487937.61</v>
      </c>
      <c r="H14" s="8" t="s">
        <v>50</v>
      </c>
    </row>
    <row r="15" spans="1:8" ht="36.75" customHeight="1">
      <c r="A15" s="47"/>
      <c r="B15" s="53"/>
      <c r="C15" s="42"/>
      <c r="D15" s="26" t="s">
        <v>6</v>
      </c>
      <c r="E15" s="21">
        <v>20045725.19</v>
      </c>
      <c r="F15" s="21">
        <v>20011005.19</v>
      </c>
      <c r="G15" s="21">
        <v>19238271.31</v>
      </c>
      <c r="H15" s="8"/>
    </row>
    <row r="16" spans="1:11" ht="24">
      <c r="A16" s="47"/>
      <c r="B16" s="30"/>
      <c r="C16" s="42"/>
      <c r="D16" s="26" t="s">
        <v>7</v>
      </c>
      <c r="E16" s="21">
        <v>37371437.28</v>
      </c>
      <c r="F16" s="21">
        <v>12666843.57</v>
      </c>
      <c r="G16" s="21">
        <v>13359945.57</v>
      </c>
      <c r="H16" s="7"/>
      <c r="K16" s="31"/>
    </row>
    <row r="17" spans="1:11" ht="24">
      <c r="A17" s="47"/>
      <c r="B17" s="9" t="s">
        <v>0</v>
      </c>
      <c r="C17" s="42"/>
      <c r="D17" s="26" t="s">
        <v>8</v>
      </c>
      <c r="E17" s="20"/>
      <c r="F17" s="20"/>
      <c r="G17" s="20"/>
      <c r="H17" s="8"/>
      <c r="K17" s="31"/>
    </row>
    <row r="18" spans="1:8" ht="16.5" customHeight="1">
      <c r="A18" s="48"/>
      <c r="B18" s="10" t="s">
        <v>0</v>
      </c>
      <c r="C18" s="43"/>
      <c r="D18" s="27" t="s">
        <v>9</v>
      </c>
      <c r="E18" s="22">
        <f>SUM(E14:E17)</f>
        <v>227570912.46</v>
      </c>
      <c r="F18" s="22">
        <f>SUM(F14:F17)</f>
        <v>202945437.48</v>
      </c>
      <c r="G18" s="22">
        <f>SUM(G14:G17)</f>
        <v>203086154.49</v>
      </c>
      <c r="H18" s="11" t="s">
        <v>0</v>
      </c>
    </row>
    <row r="19" spans="1:8" ht="35.25" customHeight="1">
      <c r="A19" s="57" t="s">
        <v>40</v>
      </c>
      <c r="B19" s="58" t="s">
        <v>41</v>
      </c>
      <c r="C19" s="56" t="s">
        <v>36</v>
      </c>
      <c r="D19" s="26" t="s">
        <v>5</v>
      </c>
      <c r="E19" s="24">
        <v>0</v>
      </c>
      <c r="F19" s="24">
        <v>0</v>
      </c>
      <c r="G19" s="24">
        <v>0</v>
      </c>
      <c r="H19" s="6"/>
    </row>
    <row r="20" spans="1:8" ht="37.5" customHeight="1">
      <c r="A20" s="59"/>
      <c r="B20" s="58"/>
      <c r="C20" s="56"/>
      <c r="D20" s="26" t="s">
        <v>6</v>
      </c>
      <c r="E20" s="24">
        <v>7612360</v>
      </c>
      <c r="F20" s="24">
        <v>7577640</v>
      </c>
      <c r="G20" s="24">
        <v>7577640</v>
      </c>
      <c r="H20" s="8"/>
    </row>
    <row r="21" spans="1:12" ht="25.5" customHeight="1">
      <c r="A21" s="59"/>
      <c r="B21" s="58"/>
      <c r="C21" s="56"/>
      <c r="D21" s="26" t="s">
        <v>7</v>
      </c>
      <c r="E21" s="24">
        <v>0</v>
      </c>
      <c r="F21" s="24">
        <v>0</v>
      </c>
      <c r="G21" s="24">
        <v>0</v>
      </c>
      <c r="H21" s="8"/>
      <c r="I21"/>
      <c r="J21"/>
      <c r="K21"/>
      <c r="L21"/>
    </row>
    <row r="22" spans="1:12" ht="25.5" customHeight="1">
      <c r="A22" s="59"/>
      <c r="B22" s="58"/>
      <c r="C22" s="56"/>
      <c r="D22" s="26" t="s">
        <v>8</v>
      </c>
      <c r="E22" s="24">
        <v>0</v>
      </c>
      <c r="F22" s="24">
        <v>0</v>
      </c>
      <c r="G22" s="24">
        <v>0</v>
      </c>
      <c r="H22" s="8"/>
      <c r="I22"/>
      <c r="J22"/>
      <c r="K22"/>
      <c r="L22"/>
    </row>
    <row r="23" spans="1:12" ht="16.5" customHeight="1">
      <c r="A23" s="59"/>
      <c r="B23" s="58"/>
      <c r="C23" s="56"/>
      <c r="D23" s="27" t="s">
        <v>9</v>
      </c>
      <c r="E23" s="13">
        <f>E19+E20+E21+E22</f>
        <v>7612360</v>
      </c>
      <c r="F23" s="13">
        <f>F19+F20+F21+F22</f>
        <v>7577640</v>
      </c>
      <c r="G23" s="13">
        <f>G19+G20+G21+G22</f>
        <v>7577640</v>
      </c>
      <c r="H23" s="11" t="s">
        <v>0</v>
      </c>
      <c r="I23"/>
      <c r="J23"/>
      <c r="K23"/>
      <c r="L23"/>
    </row>
    <row r="24" spans="1:8" ht="36" customHeight="1">
      <c r="A24" s="57" t="s">
        <v>40</v>
      </c>
      <c r="B24" s="60" t="s">
        <v>39</v>
      </c>
      <c r="C24" s="56" t="s">
        <v>36</v>
      </c>
      <c r="D24" s="26" t="s">
        <v>5</v>
      </c>
      <c r="E24" s="24">
        <v>793619.05</v>
      </c>
      <c r="F24" s="24">
        <v>793619.05</v>
      </c>
      <c r="G24" s="24">
        <v>1013967.94</v>
      </c>
      <c r="H24" s="6"/>
    </row>
    <row r="25" spans="1:8" ht="36.75" customHeight="1">
      <c r="A25" s="57"/>
      <c r="B25" s="60"/>
      <c r="C25" s="56"/>
      <c r="D25" s="26" t="s">
        <v>6</v>
      </c>
      <c r="E25" s="24">
        <v>12433365.19</v>
      </c>
      <c r="F25" s="24">
        <v>12433365.19</v>
      </c>
      <c r="G25" s="25">
        <v>11660631.31</v>
      </c>
      <c r="H25" s="8"/>
    </row>
    <row r="26" spans="1:12" ht="26.25" customHeight="1">
      <c r="A26" s="57"/>
      <c r="B26" s="60"/>
      <c r="C26" s="56"/>
      <c r="D26" s="26" t="s">
        <v>7</v>
      </c>
      <c r="E26" s="24">
        <v>844276</v>
      </c>
      <c r="F26" s="24">
        <v>844276</v>
      </c>
      <c r="G26" s="24">
        <v>809017</v>
      </c>
      <c r="H26" s="8"/>
      <c r="I26"/>
      <c r="J26"/>
      <c r="K26"/>
      <c r="L26"/>
    </row>
    <row r="27" spans="1:12" ht="24.75" customHeight="1">
      <c r="A27" s="57"/>
      <c r="B27" s="60"/>
      <c r="C27" s="56"/>
      <c r="D27" s="26" t="s">
        <v>8</v>
      </c>
      <c r="E27" s="24">
        <v>0</v>
      </c>
      <c r="F27" s="24">
        <v>0</v>
      </c>
      <c r="G27" s="24">
        <v>0</v>
      </c>
      <c r="H27" s="8"/>
      <c r="I27"/>
      <c r="J27"/>
      <c r="K27"/>
      <c r="L27"/>
    </row>
    <row r="28" spans="1:12" ht="16.5" customHeight="1">
      <c r="A28" s="57"/>
      <c r="B28" s="60"/>
      <c r="C28" s="56"/>
      <c r="D28" s="27" t="s">
        <v>9</v>
      </c>
      <c r="E28" s="13">
        <f>E24+E25+E26+E27</f>
        <v>14071260.24</v>
      </c>
      <c r="F28" s="13">
        <f>F24+F25+F26+F27</f>
        <v>14071260.24</v>
      </c>
      <c r="G28" s="13">
        <f>G24+G25+G26+G27</f>
        <v>13483616.25</v>
      </c>
      <c r="H28" s="11" t="s">
        <v>0</v>
      </c>
      <c r="I28"/>
      <c r="J28"/>
      <c r="K28"/>
      <c r="L28"/>
    </row>
    <row r="29" spans="1:8" ht="35.25" customHeight="1">
      <c r="A29" s="57" t="s">
        <v>40</v>
      </c>
      <c r="B29" s="58" t="s">
        <v>38</v>
      </c>
      <c r="C29" s="56" t="s">
        <v>36</v>
      </c>
      <c r="D29" s="26" t="s">
        <v>5</v>
      </c>
      <c r="E29" s="24">
        <f>48393.96+141000</f>
        <v>189393.96</v>
      </c>
      <c r="F29" s="24">
        <f>102698.45+188000</f>
        <v>290698.45</v>
      </c>
      <c r="G29" s="24">
        <f>102698.45+188000</f>
        <v>290698.45</v>
      </c>
      <c r="H29" s="6"/>
    </row>
    <row r="30" spans="1:8" ht="39" customHeight="1">
      <c r="A30" s="57"/>
      <c r="B30" s="58"/>
      <c r="C30" s="56"/>
      <c r="D30" s="26" t="s">
        <v>6</v>
      </c>
      <c r="E30" s="24">
        <v>0</v>
      </c>
      <c r="F30" s="24">
        <v>0</v>
      </c>
      <c r="G30" s="24">
        <v>1</v>
      </c>
      <c r="H30" s="8"/>
    </row>
    <row r="31" spans="1:12" ht="25.5" customHeight="1">
      <c r="A31" s="57"/>
      <c r="B31" s="58"/>
      <c r="C31" s="56"/>
      <c r="D31" s="26" t="s">
        <v>7</v>
      </c>
      <c r="E31" s="24">
        <f>3088.98+9000</f>
        <v>12088.98</v>
      </c>
      <c r="F31" s="24">
        <f>6555.22+12000</f>
        <v>18555.22</v>
      </c>
      <c r="G31" s="24">
        <f>6555.22+12000</f>
        <v>18555.22</v>
      </c>
      <c r="H31" s="8"/>
      <c r="I31"/>
      <c r="J31"/>
      <c r="K31"/>
      <c r="L31"/>
    </row>
    <row r="32" spans="1:12" ht="25.5" customHeight="1">
      <c r="A32" s="57"/>
      <c r="B32" s="58"/>
      <c r="C32" s="56"/>
      <c r="D32" s="26" t="s">
        <v>8</v>
      </c>
      <c r="E32" s="24">
        <v>0</v>
      </c>
      <c r="F32" s="24">
        <v>0</v>
      </c>
      <c r="G32" s="24">
        <v>0</v>
      </c>
      <c r="H32" s="8"/>
      <c r="I32"/>
      <c r="J32"/>
      <c r="K32"/>
      <c r="L32"/>
    </row>
    <row r="33" spans="1:12" ht="12" customHeight="1">
      <c r="A33" s="57"/>
      <c r="B33" s="58"/>
      <c r="C33" s="56"/>
      <c r="D33" s="27" t="s">
        <v>9</v>
      </c>
      <c r="E33" s="13">
        <f>E29+E30+E31+E32</f>
        <v>201482.94</v>
      </c>
      <c r="F33" s="13">
        <f>F29+F30+F31+F32</f>
        <v>309253.67000000004</v>
      </c>
      <c r="G33" s="13">
        <f>G29+G30+G31+G32</f>
        <v>309254.67000000004</v>
      </c>
      <c r="H33" s="11" t="s">
        <v>0</v>
      </c>
      <c r="I33"/>
      <c r="J33"/>
      <c r="K33"/>
      <c r="L33"/>
    </row>
    <row r="34" spans="1:8" ht="38.25" customHeight="1">
      <c r="A34" s="57" t="s">
        <v>40</v>
      </c>
      <c r="B34" s="58" t="s">
        <v>42</v>
      </c>
      <c r="C34" s="56" t="s">
        <v>36</v>
      </c>
      <c r="D34" s="26" t="s">
        <v>5</v>
      </c>
      <c r="E34" s="24">
        <f>186739.86+141000</f>
        <v>327739.86</v>
      </c>
      <c r="F34" s="24">
        <f>199274.36+141000</f>
        <v>340274.36</v>
      </c>
      <c r="G34" s="24">
        <f>199274.36+141000</f>
        <v>340274.36</v>
      </c>
      <c r="H34" s="6"/>
    </row>
    <row r="35" spans="1:8" ht="38.25" customHeight="1">
      <c r="A35" s="57"/>
      <c r="B35" s="58"/>
      <c r="C35" s="56"/>
      <c r="D35" s="26" t="s">
        <v>6</v>
      </c>
      <c r="E35" s="24">
        <v>0</v>
      </c>
      <c r="F35" s="24">
        <v>0</v>
      </c>
      <c r="G35" s="24">
        <v>1</v>
      </c>
      <c r="H35" s="8"/>
    </row>
    <row r="36" spans="1:12" ht="25.5" customHeight="1">
      <c r="A36" s="57"/>
      <c r="B36" s="58"/>
      <c r="C36" s="56"/>
      <c r="D36" s="26" t="s">
        <v>7</v>
      </c>
      <c r="E36" s="24">
        <f>11919.57+9000</f>
        <v>20919.57</v>
      </c>
      <c r="F36" s="24">
        <f>12719.64+9000</f>
        <v>21719.64</v>
      </c>
      <c r="G36" s="24">
        <f>12719.64+9000</f>
        <v>21719.64</v>
      </c>
      <c r="H36" s="8"/>
      <c r="I36"/>
      <c r="J36"/>
      <c r="K36"/>
      <c r="L36"/>
    </row>
    <row r="37" spans="1:12" ht="25.5" customHeight="1">
      <c r="A37" s="57"/>
      <c r="B37" s="58"/>
      <c r="C37" s="56"/>
      <c r="D37" s="26" t="s">
        <v>8</v>
      </c>
      <c r="E37" s="24">
        <v>0</v>
      </c>
      <c r="F37" s="24">
        <v>0</v>
      </c>
      <c r="G37" s="24">
        <v>0</v>
      </c>
      <c r="H37" s="8"/>
      <c r="I37"/>
      <c r="J37"/>
      <c r="K37"/>
      <c r="L37"/>
    </row>
    <row r="38" spans="1:12" ht="14.25" customHeight="1">
      <c r="A38" s="57"/>
      <c r="B38" s="58"/>
      <c r="C38" s="56"/>
      <c r="D38" s="27" t="s">
        <v>9</v>
      </c>
      <c r="E38" s="13">
        <f>E34+E35+E36+E37</f>
        <v>348659.43</v>
      </c>
      <c r="F38" s="13">
        <f>F34+F35+F36+F37</f>
        <v>361994</v>
      </c>
      <c r="G38" s="13">
        <f>G34+G35+G36+G37</f>
        <v>361995</v>
      </c>
      <c r="H38" s="11" t="s">
        <v>0</v>
      </c>
      <c r="I38"/>
      <c r="J38"/>
      <c r="K38"/>
      <c r="L38"/>
    </row>
    <row r="39" spans="1:8" ht="38.25" customHeight="1">
      <c r="A39" s="46">
        <v>3</v>
      </c>
      <c r="B39" s="52" t="s">
        <v>28</v>
      </c>
      <c r="C39" s="42" t="s">
        <v>36</v>
      </c>
      <c r="D39" s="26" t="s">
        <v>5</v>
      </c>
      <c r="E39" s="7"/>
      <c r="F39" s="7"/>
      <c r="G39" s="7"/>
      <c r="H39" s="6" t="s">
        <v>29</v>
      </c>
    </row>
    <row r="40" spans="1:8" ht="37.5" customHeight="1">
      <c r="A40" s="47"/>
      <c r="B40" s="53"/>
      <c r="C40" s="42"/>
      <c r="D40" s="26" t="s">
        <v>6</v>
      </c>
      <c r="E40" s="7">
        <v>0</v>
      </c>
      <c r="F40" s="7">
        <v>0</v>
      </c>
      <c r="G40" s="7">
        <v>0</v>
      </c>
      <c r="H40" s="8"/>
    </row>
    <row r="41" spans="1:8" ht="24">
      <c r="A41" s="47"/>
      <c r="B41" s="9" t="s">
        <v>0</v>
      </c>
      <c r="C41" s="42"/>
      <c r="D41" s="26" t="s">
        <v>7</v>
      </c>
      <c r="E41" s="7">
        <v>27508943.15</v>
      </c>
      <c r="F41" s="7">
        <v>27042333</v>
      </c>
      <c r="G41" s="7">
        <v>27047184</v>
      </c>
      <c r="H41" s="8"/>
    </row>
    <row r="42" spans="1:8" ht="24" customHeight="1">
      <c r="A42" s="47"/>
      <c r="B42" s="9" t="s">
        <v>0</v>
      </c>
      <c r="C42" s="42"/>
      <c r="D42" s="26" t="s">
        <v>8</v>
      </c>
      <c r="E42" s="7">
        <v>0</v>
      </c>
      <c r="F42" s="7">
        <v>0</v>
      </c>
      <c r="G42" s="7">
        <v>0</v>
      </c>
      <c r="H42" s="8"/>
    </row>
    <row r="43" spans="1:8" ht="12.75">
      <c r="A43" s="48"/>
      <c r="B43" s="10" t="s">
        <v>0</v>
      </c>
      <c r="C43" s="43"/>
      <c r="D43" s="27" t="s">
        <v>9</v>
      </c>
      <c r="E43" s="13">
        <f>SUM(E39:E42)</f>
        <v>27508943.15</v>
      </c>
      <c r="F43" s="13">
        <f>SUM(F39:F42)</f>
        <v>27042333</v>
      </c>
      <c r="G43" s="13">
        <f>SUM(G39:G42)</f>
        <v>27047184</v>
      </c>
      <c r="H43" s="11" t="s">
        <v>0</v>
      </c>
    </row>
    <row r="44" spans="1:8" ht="33.75" customHeight="1">
      <c r="A44" s="46">
        <v>4</v>
      </c>
      <c r="B44" s="49" t="s">
        <v>31</v>
      </c>
      <c r="C44" s="42" t="s">
        <v>36</v>
      </c>
      <c r="D44" s="26" t="s">
        <v>5</v>
      </c>
      <c r="E44" s="7">
        <v>0</v>
      </c>
      <c r="F44" s="7">
        <v>0</v>
      </c>
      <c r="G44" s="7">
        <v>0</v>
      </c>
      <c r="H44" s="6" t="s">
        <v>30</v>
      </c>
    </row>
    <row r="45" spans="1:8" ht="36">
      <c r="A45" s="47"/>
      <c r="B45" s="50"/>
      <c r="C45" s="42"/>
      <c r="D45" s="26" t="s">
        <v>6</v>
      </c>
      <c r="E45" s="7">
        <v>0</v>
      </c>
      <c r="F45" s="7">
        <v>0</v>
      </c>
      <c r="G45" s="7">
        <v>0</v>
      </c>
      <c r="H45" s="8"/>
    </row>
    <row r="46" spans="1:8" ht="21.75" customHeight="1">
      <c r="A46" s="47"/>
      <c r="B46" s="50"/>
      <c r="C46" s="42"/>
      <c r="D46" s="26" t="s">
        <v>7</v>
      </c>
      <c r="E46" s="7">
        <v>40000</v>
      </c>
      <c r="F46" s="7">
        <v>20000</v>
      </c>
      <c r="G46" s="7">
        <v>20000</v>
      </c>
      <c r="H46" s="8"/>
    </row>
    <row r="47" spans="1:8" ht="24">
      <c r="A47" s="47"/>
      <c r="B47" s="50"/>
      <c r="C47" s="42"/>
      <c r="D47" s="26" t="s">
        <v>8</v>
      </c>
      <c r="E47" s="7">
        <v>0</v>
      </c>
      <c r="F47" s="7">
        <v>0</v>
      </c>
      <c r="G47" s="7">
        <v>0</v>
      </c>
      <c r="H47" s="8"/>
    </row>
    <row r="48" spans="1:8" ht="12.75">
      <c r="A48" s="48"/>
      <c r="B48" s="51"/>
      <c r="C48" s="43"/>
      <c r="D48" s="27" t="s">
        <v>9</v>
      </c>
      <c r="E48" s="13">
        <f>SUM(E44:E47)</f>
        <v>40000</v>
      </c>
      <c r="F48" s="13">
        <f>SUM(F44:F47)</f>
        <v>20000</v>
      </c>
      <c r="G48" s="13">
        <f>SUM(G44:G47)</f>
        <v>20000</v>
      </c>
      <c r="H48" s="11" t="s">
        <v>0</v>
      </c>
    </row>
    <row r="49" spans="1:8" ht="35.25" customHeight="1">
      <c r="A49" s="46">
        <v>5</v>
      </c>
      <c r="B49" s="52" t="s">
        <v>23</v>
      </c>
      <c r="C49" s="42" t="s">
        <v>36</v>
      </c>
      <c r="D49" s="26" t="s">
        <v>5</v>
      </c>
      <c r="E49" s="20">
        <v>3914400</v>
      </c>
      <c r="F49" s="20">
        <v>3914400</v>
      </c>
      <c r="G49" s="20">
        <v>3914400</v>
      </c>
      <c r="H49" s="6" t="s">
        <v>32</v>
      </c>
    </row>
    <row r="50" spans="1:8" ht="33.75" customHeight="1">
      <c r="A50" s="47"/>
      <c r="B50" s="53"/>
      <c r="C50" s="42"/>
      <c r="D50" s="26" t="s">
        <v>6</v>
      </c>
      <c r="E50" s="20">
        <f>E55+E70</f>
        <v>0</v>
      </c>
      <c r="F50" s="20">
        <f aca="true" t="shared" si="1" ref="E50:G52">F55+F70</f>
        <v>0</v>
      </c>
      <c r="G50" s="20">
        <f t="shared" si="1"/>
        <v>0</v>
      </c>
      <c r="H50" s="8"/>
    </row>
    <row r="51" spans="1:8" ht="24">
      <c r="A51" s="47"/>
      <c r="B51" s="9" t="s">
        <v>0</v>
      </c>
      <c r="C51" s="42"/>
      <c r="D51" s="26" t="s">
        <v>7</v>
      </c>
      <c r="E51" s="20">
        <v>45000</v>
      </c>
      <c r="F51" s="20">
        <v>34900</v>
      </c>
      <c r="G51" s="20">
        <v>36300</v>
      </c>
      <c r="H51" s="8"/>
    </row>
    <row r="52" spans="1:8" ht="24">
      <c r="A52" s="47"/>
      <c r="B52" s="9" t="s">
        <v>0</v>
      </c>
      <c r="C52" s="42"/>
      <c r="D52" s="26" t="s">
        <v>8</v>
      </c>
      <c r="E52" s="20">
        <f t="shared" si="1"/>
        <v>0</v>
      </c>
      <c r="F52" s="20">
        <f t="shared" si="1"/>
        <v>0</v>
      </c>
      <c r="G52" s="20">
        <f t="shared" si="1"/>
        <v>0</v>
      </c>
      <c r="H52" s="8"/>
    </row>
    <row r="53" spans="1:8" ht="14.25" customHeight="1">
      <c r="A53" s="48"/>
      <c r="B53" s="10" t="s">
        <v>0</v>
      </c>
      <c r="C53" s="43"/>
      <c r="D53" s="27" t="s">
        <v>9</v>
      </c>
      <c r="E53" s="13">
        <f>SUM(E49:E52)</f>
        <v>3959400</v>
      </c>
      <c r="F53" s="13">
        <f>SUM(F49:F52)</f>
        <v>3949300</v>
      </c>
      <c r="G53" s="13">
        <f>SUM(G49:G52)</f>
        <v>3950700</v>
      </c>
      <c r="H53" s="11" t="s">
        <v>0</v>
      </c>
    </row>
    <row r="54" spans="1:8" ht="36" customHeight="1">
      <c r="A54" s="37">
        <v>6</v>
      </c>
      <c r="B54" s="52" t="s">
        <v>24</v>
      </c>
      <c r="C54" s="42" t="s">
        <v>36</v>
      </c>
      <c r="D54" s="26" t="s">
        <v>5</v>
      </c>
      <c r="E54" s="7">
        <v>725400</v>
      </c>
      <c r="F54" s="7">
        <v>725400</v>
      </c>
      <c r="G54" s="7">
        <v>725400</v>
      </c>
      <c r="H54" s="6" t="s">
        <v>33</v>
      </c>
    </row>
    <row r="55" spans="1:8" ht="36">
      <c r="A55" s="38"/>
      <c r="B55" s="53"/>
      <c r="C55" s="42"/>
      <c r="D55" s="26" t="s">
        <v>6</v>
      </c>
      <c r="E55" s="7">
        <v>0</v>
      </c>
      <c r="F55" s="7">
        <v>0</v>
      </c>
      <c r="G55" s="7">
        <v>0</v>
      </c>
      <c r="H55" s="8"/>
    </row>
    <row r="56" spans="1:8" ht="24">
      <c r="A56" s="38"/>
      <c r="B56" s="53"/>
      <c r="C56" s="42"/>
      <c r="D56" s="26" t="s">
        <v>7</v>
      </c>
      <c r="E56" s="7">
        <v>315900</v>
      </c>
      <c r="F56" s="7">
        <v>315900</v>
      </c>
      <c r="G56" s="7">
        <v>315900</v>
      </c>
      <c r="H56" s="8"/>
    </row>
    <row r="57" spans="1:8" ht="24">
      <c r="A57" s="38"/>
      <c r="B57" s="53"/>
      <c r="C57" s="42"/>
      <c r="D57" s="26" t="s">
        <v>8</v>
      </c>
      <c r="E57" s="7">
        <v>0</v>
      </c>
      <c r="F57" s="7">
        <v>0</v>
      </c>
      <c r="G57" s="7">
        <v>0</v>
      </c>
      <c r="H57" s="8"/>
    </row>
    <row r="58" spans="1:8" ht="14.25" customHeight="1">
      <c r="A58" s="54"/>
      <c r="B58" s="10" t="s">
        <v>0</v>
      </c>
      <c r="C58" s="43"/>
      <c r="D58" s="27" t="s">
        <v>9</v>
      </c>
      <c r="E58" s="13">
        <f>SUM(E54:E57)</f>
        <v>1041300</v>
      </c>
      <c r="F58" s="13">
        <f>SUM(F54:F57)</f>
        <v>1041300</v>
      </c>
      <c r="G58" s="13">
        <f>SUM(G54:G57)</f>
        <v>1041300</v>
      </c>
      <c r="H58" s="11" t="s">
        <v>0</v>
      </c>
    </row>
    <row r="59" spans="1:8" ht="40.5" customHeight="1">
      <c r="A59" s="37">
        <v>7</v>
      </c>
      <c r="B59" s="49" t="s">
        <v>25</v>
      </c>
      <c r="C59" s="42" t="s">
        <v>36</v>
      </c>
      <c r="D59" s="26" t="s">
        <v>5</v>
      </c>
      <c r="E59" s="7">
        <v>0</v>
      </c>
      <c r="F59" s="7">
        <v>0</v>
      </c>
      <c r="G59" s="7">
        <v>0</v>
      </c>
      <c r="H59" s="6" t="s">
        <v>34</v>
      </c>
    </row>
    <row r="60" spans="1:8" ht="40.5" customHeight="1">
      <c r="A60" s="38"/>
      <c r="B60" s="50"/>
      <c r="C60" s="42"/>
      <c r="D60" s="26" t="s">
        <v>6</v>
      </c>
      <c r="E60" s="7">
        <v>0</v>
      </c>
      <c r="F60" s="7">
        <v>0</v>
      </c>
      <c r="G60" s="7">
        <v>0</v>
      </c>
      <c r="H60" s="8"/>
    </row>
    <row r="61" spans="1:8" ht="29.25" customHeight="1">
      <c r="A61" s="38"/>
      <c r="B61" s="50"/>
      <c r="C61" s="42"/>
      <c r="D61" s="26" t="s">
        <v>7</v>
      </c>
      <c r="E61" s="7">
        <v>50000</v>
      </c>
      <c r="F61" s="7">
        <v>50000</v>
      </c>
      <c r="G61" s="7">
        <v>50000</v>
      </c>
      <c r="H61" s="8"/>
    </row>
    <row r="62" spans="1:8" ht="24.75" customHeight="1">
      <c r="A62" s="38"/>
      <c r="B62" s="50"/>
      <c r="C62" s="42"/>
      <c r="D62" s="26" t="s">
        <v>8</v>
      </c>
      <c r="E62" s="7">
        <v>0</v>
      </c>
      <c r="F62" s="7">
        <v>0</v>
      </c>
      <c r="G62" s="7">
        <v>0</v>
      </c>
      <c r="H62" s="8"/>
    </row>
    <row r="63" spans="1:8" ht="16.5" customHeight="1">
      <c r="A63" s="54"/>
      <c r="B63" s="51"/>
      <c r="C63" s="43"/>
      <c r="D63" s="27" t="s">
        <v>9</v>
      </c>
      <c r="E63" s="13">
        <f>SUM(E59:E62)</f>
        <v>50000</v>
      </c>
      <c r="F63" s="13">
        <f>SUM(F59:F62)</f>
        <v>50000</v>
      </c>
      <c r="G63" s="13">
        <f>SUM(G59:G62)</f>
        <v>50000</v>
      </c>
      <c r="H63" s="11" t="s">
        <v>0</v>
      </c>
    </row>
    <row r="64" spans="1:8" ht="39" customHeight="1">
      <c r="A64" s="37">
        <v>8</v>
      </c>
      <c r="B64" s="49" t="s">
        <v>27</v>
      </c>
      <c r="C64" s="42" t="s">
        <v>36</v>
      </c>
      <c r="D64" s="26" t="s">
        <v>5</v>
      </c>
      <c r="E64" s="7">
        <v>0</v>
      </c>
      <c r="F64" s="7">
        <v>0</v>
      </c>
      <c r="G64" s="7">
        <v>0</v>
      </c>
      <c r="H64" s="6" t="s">
        <v>34</v>
      </c>
    </row>
    <row r="65" spans="1:8" ht="38.25" customHeight="1">
      <c r="A65" s="38"/>
      <c r="B65" s="50"/>
      <c r="C65" s="42"/>
      <c r="D65" s="26" t="s">
        <v>6</v>
      </c>
      <c r="E65" s="7">
        <v>0</v>
      </c>
      <c r="F65" s="7">
        <v>0</v>
      </c>
      <c r="G65" s="7">
        <v>0</v>
      </c>
      <c r="H65" s="6"/>
    </row>
    <row r="66" spans="1:8" ht="25.5" customHeight="1">
      <c r="A66" s="38"/>
      <c r="B66" s="50"/>
      <c r="C66" s="42"/>
      <c r="D66" s="26" t="s">
        <v>7</v>
      </c>
      <c r="E66" s="7">
        <v>50000</v>
      </c>
      <c r="F66" s="7">
        <v>50000</v>
      </c>
      <c r="G66" s="7">
        <v>50000</v>
      </c>
      <c r="H66" s="8"/>
    </row>
    <row r="67" spans="1:8" ht="24.75" customHeight="1">
      <c r="A67" s="38"/>
      <c r="B67" s="50"/>
      <c r="C67" s="42"/>
      <c r="D67" s="26" t="s">
        <v>8</v>
      </c>
      <c r="E67" s="7">
        <v>0</v>
      </c>
      <c r="F67" s="7">
        <v>0</v>
      </c>
      <c r="G67" s="7">
        <v>0</v>
      </c>
      <c r="H67" s="8"/>
    </row>
    <row r="68" spans="1:8" ht="16.5" customHeight="1">
      <c r="A68" s="54"/>
      <c r="B68" s="51"/>
      <c r="C68" s="43"/>
      <c r="D68" s="27" t="s">
        <v>9</v>
      </c>
      <c r="E68" s="13">
        <f>SUM(E64:E67)</f>
        <v>50000</v>
      </c>
      <c r="F68" s="13">
        <f>SUM(F64:F67)</f>
        <v>50000</v>
      </c>
      <c r="G68" s="13">
        <f>SUM(G64:G67)</f>
        <v>50000</v>
      </c>
      <c r="H68" s="11" t="s">
        <v>0</v>
      </c>
    </row>
    <row r="69" spans="1:8" ht="39.75" customHeight="1">
      <c r="A69" s="37">
        <v>9</v>
      </c>
      <c r="B69" s="49" t="s">
        <v>26</v>
      </c>
      <c r="C69" s="42" t="s">
        <v>36</v>
      </c>
      <c r="D69" s="26" t="s">
        <v>5</v>
      </c>
      <c r="E69" s="7">
        <v>0</v>
      </c>
      <c r="F69" s="7">
        <v>0</v>
      </c>
      <c r="G69" s="7">
        <v>0</v>
      </c>
      <c r="H69" s="6" t="s">
        <v>30</v>
      </c>
    </row>
    <row r="70" spans="1:8" ht="36">
      <c r="A70" s="38"/>
      <c r="B70" s="50"/>
      <c r="C70" s="42"/>
      <c r="D70" s="26" t="s">
        <v>6</v>
      </c>
      <c r="E70" s="7">
        <v>0</v>
      </c>
      <c r="F70" s="7">
        <v>0</v>
      </c>
      <c r="G70" s="7">
        <v>0</v>
      </c>
      <c r="H70" s="8"/>
    </row>
    <row r="71" spans="1:8" ht="24">
      <c r="A71" s="38"/>
      <c r="B71" s="50"/>
      <c r="C71" s="42"/>
      <c r="D71" s="26" t="s">
        <v>7</v>
      </c>
      <c r="E71" s="7">
        <v>30000</v>
      </c>
      <c r="F71" s="7">
        <v>50000</v>
      </c>
      <c r="G71" s="7">
        <v>50000</v>
      </c>
      <c r="H71" s="8"/>
    </row>
    <row r="72" spans="1:8" ht="24">
      <c r="A72" s="38"/>
      <c r="B72" s="50"/>
      <c r="C72" s="42"/>
      <c r="D72" s="26" t="s">
        <v>8</v>
      </c>
      <c r="E72" s="7">
        <v>0</v>
      </c>
      <c r="F72" s="7">
        <v>0</v>
      </c>
      <c r="G72" s="7">
        <v>0</v>
      </c>
      <c r="H72" s="8"/>
    </row>
    <row r="73" spans="1:8" ht="16.5" customHeight="1">
      <c r="A73" s="38"/>
      <c r="B73" s="51"/>
      <c r="C73" s="43"/>
      <c r="D73" s="27" t="s">
        <v>9</v>
      </c>
      <c r="E73" s="13">
        <f>SUM(E69:E72)</f>
        <v>30000</v>
      </c>
      <c r="F73" s="13">
        <f>SUM(F69:F72)</f>
        <v>50000</v>
      </c>
      <c r="G73" s="13">
        <f>SUM(G69:G72)</f>
        <v>50000</v>
      </c>
      <c r="H73" s="11" t="s">
        <v>0</v>
      </c>
    </row>
    <row r="74" spans="1:8" ht="39.75" customHeight="1">
      <c r="A74" s="37">
        <v>10</v>
      </c>
      <c r="B74" s="39" t="s">
        <v>47</v>
      </c>
      <c r="C74" s="42" t="s">
        <v>36</v>
      </c>
      <c r="D74" s="26" t="s">
        <v>5</v>
      </c>
      <c r="E74" s="7">
        <v>10589.09</v>
      </c>
      <c r="F74" s="7">
        <v>10438.63</v>
      </c>
      <c r="G74" s="7">
        <v>10438.63</v>
      </c>
      <c r="H74" s="32">
        <v>21.22</v>
      </c>
    </row>
    <row r="75" spans="1:8" ht="36">
      <c r="A75" s="38"/>
      <c r="B75" s="40"/>
      <c r="C75" s="42"/>
      <c r="D75" s="26" t="s">
        <v>6</v>
      </c>
      <c r="E75" s="7">
        <v>1048319.7</v>
      </c>
      <c r="F75" s="7">
        <v>1033424.25</v>
      </c>
      <c r="G75" s="7">
        <v>1033424.25</v>
      </c>
      <c r="H75" s="33"/>
    </row>
    <row r="76" spans="1:8" ht="24">
      <c r="A76" s="38"/>
      <c r="B76" s="40"/>
      <c r="C76" s="42"/>
      <c r="D76" s="26" t="s">
        <v>7</v>
      </c>
      <c r="E76" s="7">
        <v>0</v>
      </c>
      <c r="F76" s="7">
        <v>0</v>
      </c>
      <c r="G76" s="7">
        <v>0</v>
      </c>
      <c r="H76" s="33"/>
    </row>
    <row r="77" spans="1:8" ht="24">
      <c r="A77" s="38"/>
      <c r="B77" s="40"/>
      <c r="C77" s="42"/>
      <c r="D77" s="26" t="s">
        <v>8</v>
      </c>
      <c r="E77" s="7">
        <v>0</v>
      </c>
      <c r="F77" s="7">
        <v>0</v>
      </c>
      <c r="G77" s="7">
        <v>0</v>
      </c>
      <c r="H77" s="33"/>
    </row>
    <row r="78" spans="1:8" ht="16.5" customHeight="1">
      <c r="A78" s="38"/>
      <c r="B78" s="41"/>
      <c r="C78" s="43"/>
      <c r="D78" s="27" t="s">
        <v>9</v>
      </c>
      <c r="E78" s="13">
        <f>SUM(E74:E77)</f>
        <v>1058908.79</v>
      </c>
      <c r="F78" s="13">
        <f>SUM(F74:F77)</f>
        <v>1043862.88</v>
      </c>
      <c r="G78" s="13">
        <f>SUM(G74:G77)</f>
        <v>1043862.88</v>
      </c>
      <c r="H78" s="34" t="s">
        <v>0</v>
      </c>
    </row>
    <row r="79" spans="1:8" ht="39.75" customHeight="1">
      <c r="A79" s="37">
        <v>11</v>
      </c>
      <c r="B79" s="39" t="s">
        <v>48</v>
      </c>
      <c r="C79" s="42" t="s">
        <v>36</v>
      </c>
      <c r="D79" s="26" t="s">
        <v>5</v>
      </c>
      <c r="E79" s="7">
        <v>0</v>
      </c>
      <c r="F79" s="7">
        <v>4014721.74</v>
      </c>
      <c r="G79" s="7">
        <v>4014721.74</v>
      </c>
      <c r="H79" s="35" t="s">
        <v>49</v>
      </c>
    </row>
    <row r="80" spans="1:8" ht="36">
      <c r="A80" s="38"/>
      <c r="B80" s="40"/>
      <c r="C80" s="42"/>
      <c r="D80" s="26" t="s">
        <v>6</v>
      </c>
      <c r="E80" s="7">
        <v>0</v>
      </c>
      <c r="F80" s="7">
        <v>46169300</v>
      </c>
      <c r="G80" s="7">
        <v>46169300</v>
      </c>
      <c r="H80" s="8"/>
    </row>
    <row r="81" spans="1:8" ht="24">
      <c r="A81" s="38"/>
      <c r="B81" s="40"/>
      <c r="C81" s="42"/>
      <c r="D81" s="26" t="s">
        <v>7</v>
      </c>
      <c r="E81" s="7">
        <v>0</v>
      </c>
      <c r="F81" s="7">
        <v>3203235.43</v>
      </c>
      <c r="G81" s="7">
        <v>3203235.43</v>
      </c>
      <c r="H81" s="8"/>
    </row>
    <row r="82" spans="1:8" ht="24">
      <c r="A82" s="38"/>
      <c r="B82" s="40"/>
      <c r="C82" s="42"/>
      <c r="D82" s="26" t="s">
        <v>8</v>
      </c>
      <c r="E82" s="7">
        <v>0</v>
      </c>
      <c r="F82" s="7">
        <v>0</v>
      </c>
      <c r="G82" s="7">
        <v>0</v>
      </c>
      <c r="H82" s="8"/>
    </row>
    <row r="83" spans="1:8" ht="16.5" customHeight="1">
      <c r="A83" s="38"/>
      <c r="B83" s="41"/>
      <c r="C83" s="43"/>
      <c r="D83" s="27" t="s">
        <v>9</v>
      </c>
      <c r="E83" s="13">
        <f>SUM(E79:E82)</f>
        <v>0</v>
      </c>
      <c r="F83" s="13">
        <f>SUM(F79:F82)</f>
        <v>53387257.17</v>
      </c>
      <c r="G83" s="13">
        <f>SUM(G79:G82)</f>
        <v>53387257.17</v>
      </c>
      <c r="H83" s="11" t="s">
        <v>0</v>
      </c>
    </row>
    <row r="84" spans="1:8" ht="12.75">
      <c r="A84" s="15"/>
      <c r="B84" s="16"/>
      <c r="C84" s="17"/>
      <c r="D84" s="16"/>
      <c r="E84" s="18"/>
      <c r="F84" s="18"/>
      <c r="G84" s="18"/>
      <c r="H84" s="16"/>
    </row>
    <row r="85" spans="1:8" ht="12.75">
      <c r="A85" s="15"/>
      <c r="B85" s="16"/>
      <c r="C85" s="17"/>
      <c r="D85" s="16"/>
      <c r="E85" s="18"/>
      <c r="F85" s="18"/>
      <c r="G85" s="18"/>
      <c r="H85" s="16"/>
    </row>
    <row r="86" spans="1:8" ht="12.75">
      <c r="A86" s="15"/>
      <c r="B86" s="16"/>
      <c r="C86" s="17"/>
      <c r="D86" s="16"/>
      <c r="E86" s="18"/>
      <c r="F86" s="18"/>
      <c r="G86" s="18"/>
      <c r="H86" s="16"/>
    </row>
    <row r="87" spans="1:8" ht="12.75">
      <c r="A87" s="15"/>
      <c r="B87" s="16"/>
      <c r="C87" s="17"/>
      <c r="D87" s="16"/>
      <c r="E87" s="18"/>
      <c r="F87" s="18"/>
      <c r="G87" s="18"/>
      <c r="H87" s="16"/>
    </row>
    <row r="88" spans="1:8" ht="33.75" customHeight="1">
      <c r="A88" s="61" t="s">
        <v>13</v>
      </c>
      <c r="B88" s="61"/>
      <c r="C88" s="61"/>
      <c r="D88" s="61"/>
      <c r="E88" s="61"/>
      <c r="F88" s="61"/>
      <c r="G88" s="61"/>
      <c r="H88" s="61"/>
    </row>
    <row r="89" spans="1:8" ht="15">
      <c r="A89" s="61" t="s">
        <v>14</v>
      </c>
      <c r="B89" s="61"/>
      <c r="C89" s="61"/>
      <c r="D89" s="61"/>
      <c r="E89" s="61"/>
      <c r="F89" s="61"/>
      <c r="G89" s="61"/>
      <c r="H89" s="61"/>
    </row>
    <row r="90" spans="1:8" ht="15">
      <c r="A90" s="61" t="s">
        <v>15</v>
      </c>
      <c r="B90" s="61"/>
      <c r="C90" s="61"/>
      <c r="D90" s="61"/>
      <c r="E90" s="61"/>
      <c r="F90" s="61"/>
      <c r="G90" s="61"/>
      <c r="H90" s="61"/>
    </row>
    <row r="91" spans="1:8" ht="15">
      <c r="A91" s="61" t="s">
        <v>16</v>
      </c>
      <c r="B91" s="61"/>
      <c r="C91" s="61"/>
      <c r="D91" s="61"/>
      <c r="E91" s="61"/>
      <c r="F91" s="61"/>
      <c r="G91" s="61"/>
      <c r="H91" s="61"/>
    </row>
    <row r="92" spans="1:8" ht="15">
      <c r="A92" s="61" t="s">
        <v>17</v>
      </c>
      <c r="B92" s="61"/>
      <c r="C92" s="61"/>
      <c r="D92" s="61"/>
      <c r="E92" s="61"/>
      <c r="F92" s="61"/>
      <c r="G92" s="61"/>
      <c r="H92" s="61"/>
    </row>
    <row r="93" spans="1:8" ht="33" customHeight="1">
      <c r="A93" s="66" t="s">
        <v>21</v>
      </c>
      <c r="B93" s="66"/>
      <c r="C93" s="66"/>
      <c r="D93" s="66"/>
      <c r="E93" s="66"/>
      <c r="F93" s="66"/>
      <c r="G93" s="66"/>
      <c r="H93" s="66"/>
    </row>
    <row r="94" spans="1:8" ht="28.5" customHeight="1">
      <c r="A94" s="65" t="s">
        <v>19</v>
      </c>
      <c r="B94" s="65"/>
      <c r="C94" s="65"/>
      <c r="D94" s="65"/>
      <c r="E94" s="65"/>
      <c r="F94" s="65"/>
      <c r="G94" s="65"/>
      <c r="H94" s="65"/>
    </row>
    <row r="95" spans="1:8" ht="58.5" customHeight="1">
      <c r="A95" s="65" t="s">
        <v>20</v>
      </c>
      <c r="B95" s="65"/>
      <c r="C95" s="65"/>
      <c r="D95" s="65"/>
      <c r="E95" s="65"/>
      <c r="F95" s="65"/>
      <c r="G95" s="65"/>
      <c r="H95" s="65"/>
    </row>
    <row r="96" spans="1:8" ht="34.5" customHeight="1">
      <c r="A96" s="64" t="s">
        <v>18</v>
      </c>
      <c r="B96" s="64"/>
      <c r="C96" s="64"/>
      <c r="D96" s="64"/>
      <c r="E96" s="64"/>
      <c r="F96" s="64"/>
      <c r="G96" s="64"/>
      <c r="H96" s="64"/>
    </row>
  </sheetData>
  <sheetProtection/>
  <mergeCells count="63">
    <mergeCell ref="D2:H2"/>
    <mergeCell ref="C7:C8"/>
    <mergeCell ref="B39:B40"/>
    <mergeCell ref="C39:C43"/>
    <mergeCell ref="C24:C28"/>
    <mergeCell ref="C69:C73"/>
    <mergeCell ref="C54:C58"/>
    <mergeCell ref="E7:G7"/>
    <mergeCell ref="B9:B10"/>
    <mergeCell ref="B54:B57"/>
    <mergeCell ref="A96:H96"/>
    <mergeCell ref="A94:H94"/>
    <mergeCell ref="A95:H95"/>
    <mergeCell ref="A93:H93"/>
    <mergeCell ref="A59:A63"/>
    <mergeCell ref="C44:C48"/>
    <mergeCell ref="C49:C53"/>
    <mergeCell ref="A88:H88"/>
    <mergeCell ref="A89:H89"/>
    <mergeCell ref="A90:H90"/>
    <mergeCell ref="A92:H92"/>
    <mergeCell ref="E4:H4"/>
    <mergeCell ref="A44:A48"/>
    <mergeCell ref="A49:A53"/>
    <mergeCell ref="C14:C18"/>
    <mergeCell ref="C9:C13"/>
    <mergeCell ref="A6:H6"/>
    <mergeCell ref="B7:B8"/>
    <mergeCell ref="B49:B50"/>
    <mergeCell ref="A91:H91"/>
    <mergeCell ref="A54:A58"/>
    <mergeCell ref="C64:C68"/>
    <mergeCell ref="C59:C63"/>
    <mergeCell ref="A19:A23"/>
    <mergeCell ref="C19:C23"/>
    <mergeCell ref="A24:A28"/>
    <mergeCell ref="B24:B28"/>
    <mergeCell ref="H7:H8"/>
    <mergeCell ref="A39:A43"/>
    <mergeCell ref="D7:D8"/>
    <mergeCell ref="C29:C33"/>
    <mergeCell ref="A29:A33"/>
    <mergeCell ref="B29:B33"/>
    <mergeCell ref="B34:B38"/>
    <mergeCell ref="C34:C38"/>
    <mergeCell ref="A34:A38"/>
    <mergeCell ref="B19:B23"/>
    <mergeCell ref="A7:A8"/>
    <mergeCell ref="A9:A13"/>
    <mergeCell ref="A14:A18"/>
    <mergeCell ref="A69:A73"/>
    <mergeCell ref="B44:B48"/>
    <mergeCell ref="B59:B63"/>
    <mergeCell ref="B64:B68"/>
    <mergeCell ref="B69:B73"/>
    <mergeCell ref="B14:B15"/>
    <mergeCell ref="A64:A68"/>
    <mergeCell ref="A74:A78"/>
    <mergeCell ref="B74:B78"/>
    <mergeCell ref="C74:C78"/>
    <mergeCell ref="A79:A83"/>
    <mergeCell ref="B79:B83"/>
    <mergeCell ref="C79:C83"/>
  </mergeCells>
  <printOptions/>
  <pageMargins left="1.141732283464567" right="0.7874015748031497" top="0.1968503937007874" bottom="0.1968503937007874" header="0.31496062992125984" footer="0.15748031496062992"/>
  <pageSetup horizontalDpi="600" verticalDpi="600" orientation="landscape" paperSize="9" scale="57" r:id="rId1"/>
  <rowBreaks count="2" manualBreakCount="2">
    <brk id="33" max="7" man="1"/>
    <brk id="63" max="7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2022-06-09T06:56:41Z</cp:lastPrinted>
  <dcterms:created xsi:type="dcterms:W3CDTF">2006-09-16T00:00:00Z</dcterms:created>
  <dcterms:modified xsi:type="dcterms:W3CDTF">2023-11-03T13:58:30Z</dcterms:modified>
  <cp:category/>
  <cp:version/>
  <cp:contentType/>
  <cp:contentStatus/>
</cp:coreProperties>
</file>