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1"/>
  </bookViews>
  <sheets>
    <sheet name="Лист1" sheetId="1" r:id="rId1"/>
    <sheet name="прил.3-05" sheetId="2" r:id="rId2"/>
  </sheets>
  <definedNames>
    <definedName name="_xlnm.Print_Titles" localSheetId="1">'прил.3-05'!$8:$8</definedName>
    <definedName name="_xlnm.Print_Area" localSheetId="1">'прил.3-05'!$A$1:$G$136</definedName>
  </definedNames>
  <calcPr fullCalcOnLoad="1"/>
</workbook>
</file>

<file path=xl/sharedStrings.xml><?xml version="1.0" encoding="utf-8"?>
<sst xmlns="http://schemas.openxmlformats.org/spreadsheetml/2006/main" count="295" uniqueCount="282">
  <si>
    <t xml:space="preserve">Налог на доходы  физических  лиц </t>
  </si>
  <si>
    <t xml:space="preserve">НАЛОГИ НА СОВОКУПНЫЙ ДОХОД                             </t>
  </si>
  <si>
    <t>Единый сельскохозяйственный налог</t>
  </si>
  <si>
    <t>Плата за негативное воздействие на окружающую среду</t>
  </si>
  <si>
    <t>Приложение 3</t>
  </si>
  <si>
    <t>Сумма по проекту закона</t>
  </si>
  <si>
    <t>Отклонения , в %</t>
  </si>
  <si>
    <t>в том числе доходы целевого дорожного фонда</t>
  </si>
  <si>
    <t>Сумма</t>
  </si>
  <si>
    <t>Наименование доходов</t>
  </si>
  <si>
    <t xml:space="preserve"> ДОХОДЫ                                       </t>
  </si>
  <si>
    <t xml:space="preserve">НАЛОГИ НА ПРИБЫЛЬ, ДОХОДЫ            </t>
  </si>
  <si>
    <t>Налог с продаж</t>
  </si>
  <si>
    <t>ДОХОДЫ ОТ ИСПОЛЬЗОВАНИЯ ИМУЩЕСТВА,НАХОДЯЩЕГОСЯ В ГОСУДАРСТВЕННОЙ И МУНИЦИПАЛЬНОЙ СОБСТВЕННОСТИ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</si>
  <si>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</si>
  <si>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</si>
  <si>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ПЛАТЕЖИ ПРИ ПОЛЬЗОВАНИИ ПРИРОДНЫМИ РЕСУРСАМИ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</si>
  <si>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</si>
  <si>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</si>
  <si>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налоги и сборы (по отмененным налогам и сборам субъектов Российской Федерации)</t>
  </si>
  <si>
    <t>БЕЗВОЗМЕЗДНЫЕ ПОСТУПЛЕНИЯ</t>
  </si>
  <si>
    <t>Итого доходов</t>
  </si>
  <si>
    <t>Дотациии на выравнивание</t>
  </si>
  <si>
    <t>Было в проекте</t>
  </si>
  <si>
    <t>Новые цифры</t>
  </si>
  <si>
    <t>Субвенция на ЗАГСЫ</t>
  </si>
  <si>
    <t>Депутаты и Члены совета Федерации</t>
  </si>
  <si>
    <t>Доноры</t>
  </si>
  <si>
    <t>Поступления из Фонда компенсаций</t>
  </si>
  <si>
    <t>в том числе:</t>
  </si>
  <si>
    <t>Субвенции бюджетам субъектов РФ на оплату жилищно-коммунальных услуг отдельным категориям граждан</t>
  </si>
  <si>
    <t>Дотация на сбалансированность</t>
  </si>
  <si>
    <t>Фонд софинансирования</t>
  </si>
  <si>
    <t>Детские пособия</t>
  </si>
  <si>
    <t>Ветераны труда и труженники тыла</t>
  </si>
  <si>
    <t>Отклонение</t>
  </si>
  <si>
    <t>Безвозмездные поступления</t>
  </si>
  <si>
    <t>Расходы</t>
  </si>
  <si>
    <r>
      <t xml:space="preserve">Собственные доходы </t>
    </r>
    <r>
      <rPr>
        <sz val="10"/>
        <rFont val="Arial Cyr"/>
        <family val="0"/>
      </rPr>
      <t>(с учетом увеличения аренды за землю на 8400 тыс. рублей, уменьшения доходов от сдачи в аренду имущ-ва на 3854 тыс. рублей, увеличения налога на доходы физ лиц на 52184 тыс. рублей )</t>
    </r>
  </si>
  <si>
    <t>Компенсация дотации на выравнивание (за счет дотации на сбалансированность 74289, детских пособий 61179, ветеранов труда и труженников тыла 224 228,8</t>
  </si>
  <si>
    <t>Дефицит</t>
  </si>
  <si>
    <t>Субсидии населению на оплату жилья и коммунальных услуг</t>
  </si>
  <si>
    <t xml:space="preserve">Ресурсы по расходам </t>
  </si>
  <si>
    <t>Резервный фонд</t>
  </si>
  <si>
    <t xml:space="preserve">Новые показатели бюджета </t>
  </si>
  <si>
    <t>Доходы</t>
  </si>
  <si>
    <t>Ресурс от дотации на выравнивание</t>
  </si>
  <si>
    <t>КБК</t>
  </si>
  <si>
    <t>Единый налог на вменённый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</si>
  <si>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судьями( за исключением государственной пошлины по делам, рассматриваемым Верховным Судом РФ)</t>
  </si>
  <si>
    <t xml:space="preserve"> рублей,коп.</t>
  </si>
  <si>
    <t>Государственная пошлина по делам, рассматриваемым в судах общей юрисдикции, мировыми судьями.</t>
  </si>
  <si>
    <t>Прочие налоги и сборы (по отмененным местным налогам и сборам ).</t>
  </si>
  <si>
    <t>Денежнын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</si>
  <si>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</si>
  <si>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Денежныне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</si>
  <si>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</si>
  <si>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</si>
  <si>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 ОТ ПРОДАЖИ МАТЕРИАЛЬНЫХ И НЕМАТЕРИАЛЬНЫХ АКТИВОВ</t>
  </si>
  <si>
    <t>НАЛОГИ НА ИМУЩЕСТВО</t>
  </si>
  <si>
    <t>Налог на игорный бизнес</t>
  </si>
  <si>
    <t>ЗАДОЛЖЕННОСТЬ  И 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</si>
  <si>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 в местные бюджеты</t>
  </si>
  <si>
    <t>Налог на прибыль организаций, зачислявшийся до 1 января 2005 года  в местные бюджеты,мобилизуемый на территориях муниципальных районов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</si>
  <si>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</si>
  <si>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Дотация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</si>
  <si>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</si>
  <si>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</si>
  <si>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</si>
  <si>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</si>
  <si>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</si>
  <si>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</si>
  <si>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</si>
  <si>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</si>
  <si>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</si>
  <si>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</si>
  <si>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</si>
  <si>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</si>
  <si>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</si>
  <si>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</si>
  <si>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Субвеции  бюджетам 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</si>
  <si>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</si>
  <si>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</si>
  <si>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</si>
  <si>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</si>
  <si>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</si>
  <si>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ГОСУДАРСТВЕННАЯ ПОШЛИНА</t>
  </si>
  <si>
    <t>Субвенции бюджетам муниципальных образований на внедрение инновационных образовательных программ</t>
  </si>
  <si>
    <t>Субвенции бюджетам муниципальных образований на денежные выплаты медицинскому персоналу фельшерско-акушерских пунктов, врачам, фельдшерам и медицинским сестрам скорой медицинской помощи</t>
  </si>
  <si>
    <t xml:space="preserve">    Налог,взимаемый в связи с применением упрощенной системы налогообложения</t>
  </si>
  <si>
    <t>Налог,взимаемый с налогоплательщиков, выбравших в качестве объекта налогообложения доходы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</si>
  <si>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</si>
  <si>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</si>
  <si>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</si>
  <si>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муниципальных районов на бюджетные инвестиции в объекты капитального строительства  собственности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</si>
  <si>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</si>
  <si>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 районов на содержание ребенка в семье опекуна и приемной семье, а также вознаграждение, причитающеееся  приемному родителю</t>
  </si>
  <si>
    <t>Субсидии  бюджетам субъектов Российской Федерации и муниципальных образований (межбюджетные субсидии)</t>
  </si>
  <si>
    <t>Субвенции  бюджетам  на выплату единовременного пособия при всех формах устройства детей, лишенных родительского попечения, в семью</t>
  </si>
  <si>
    <t>Налог,взимаемый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</si>
  <si>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налогвые периоды, истекшие до 1 января 2011 года)</t>
  </si>
  <si>
    <t>Единый налог на вменённый доход для отдельных видов деятельности ( 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</si>
  <si>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</si>
  <si>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ДОХОДЫ БЮДЖЕТА - ИТОГО</t>
  </si>
  <si>
    <t>Налог, взимаемый в виде стоимости патента в связи с применением упрощенной системы налогообложения</t>
  </si>
  <si>
    <t xml:space="preserve">Доходы, получаемые в виде арендной,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</si>
  <si>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</si>
  <si>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</si>
  <si>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</si>
  <si>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</si>
  <si>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собственности 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материальных запасов по указанному имуществу)</t>
  </si>
  <si>
    <t>Доходы от продажи земельных участков,  государственная  собственность на которые не разграничена (за исключением земельных участков бюджетных и автономных учреждений)</t>
  </si>
  <si>
    <t>Денжные взыскания (штрафы) за нарушение законодательства о налогах и сборах, предусмотренные статьями 116,118,119.1, пунктами 1 и 2 статьи 120, статьями 125,126,129,129.1,132,133,134,135,135.1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</si>
  <si>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</si>
  <si>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дотации</t>
  </si>
  <si>
    <t>Прочие дотации бюджетам муниципальных районов</t>
  </si>
  <si>
    <t>Субсидии бюджетам муниципальных районов  на модернизацию региональных систем общего образования</t>
  </si>
  <si>
    <t>Налог на доходы  физических  лиц с доходов, источником которых является налоговый агент, за  исключением доходов, в отношении которых исчисление и уплата налога осуществляется в соответствии со ст.227,227.1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</si>
  <si>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</si>
  <si>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</si>
  <si>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</si>
  <si>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</si>
  <si>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</si>
  <si>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</si>
  <si>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</si>
  <si>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</si>
  <si>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</si>
  <si>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</si>
  <si>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</si>
  <si>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</si>
  <si>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</si>
  <si>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</si>
  <si>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</si>
  <si>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</si>
  <si>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</si>
  <si>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Субсидии бюджетам  на реализацию федеральных целевых программ</t>
  </si>
  <si>
    <t>Субсидии бюджетам муниципальных районов на реализацию федеральных целевых программ  на реализацию федеральных целевых программ</t>
  </si>
  <si>
    <t>Прочие поступления от денежных взысканий (штрафов), налагаемые отделом внутренних дел</t>
  </si>
  <si>
    <t>Прочие поступления от денежных взысканий (штрафов), налагаемые управлением по делам миграции</t>
  </si>
  <si>
    <t>Штрафы государственной инспекции Брянской области по надзору за техническим состоянием самоходных машин и других видов техники</t>
  </si>
  <si>
    <t>Прочие поступления от денежных взысканий (штрафов), налагаемых станцией по борьбе с болезнями животных</t>
  </si>
  <si>
    <t>Прочие поступлений от денежных взысканий (штрафов), налагаемых Генеральной прокуратурой Российской Федерации</t>
  </si>
  <si>
    <t>Прочие поступления от денежных взысканий  (штрафов), налагаемые комиссией по делам несовершеннолетних</t>
  </si>
  <si>
    <t xml:space="preserve"> </t>
  </si>
  <si>
    <t>к решению Дубровского районного Совета народных депутатов</t>
  </si>
  <si>
    <t>Налог, взимаемый в связи с применением патентной системы налогообложения</t>
  </si>
  <si>
    <t>Налог, взимаемый в  связи с применением патентной системы налогообложения, зачисляемый в бюджеты муниципальных районов</t>
  </si>
  <si>
    <t>Субвенции бюджетам муниципальных образований на обеспечение предоставления жилыми помещений детям-сиротам и детям,оставшимся без попечения родителей, лицам из их числа по договорам найма специализированнхжилых помещений</t>
  </si>
  <si>
    <t>Субвенции бюджетам муниципальных районов  на обеспечение предоставления жилыми помещений детям-сиротам и детям,оставшимся без попечения родителей, лицам из их числа по договорам найма специализированнхжилых помещений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</si>
  <si>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</si>
  <si>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</si>
  <si>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</si>
  <si>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</si>
  <si>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</si>
  <si>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</si>
  <si>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от  и ороганизациями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</si>
  <si>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от   остатков субсидий, субвенций и иных межбюджетных трансфертов, имеющих целевое назначение, прошлых лет</t>
  </si>
  <si>
    <t>Доходы бюджетов муниципальных  районов от возврата бюджетами бюджетной системы Российской Федерации от  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</si>
  <si>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муниципальных образований на осуществление части полномочий по решению вопросаов местного значения в соответствии с заключенными соглашениями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</si>
  <si>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вопросаов местного значения в соответствии с заключенными соглашениями</t>
  </si>
  <si>
    <t>Дотации  бюджетам субъектов  Российской Федерации и муниципальных образований</t>
  </si>
  <si>
    <t>Приложение № 2</t>
  </si>
  <si>
    <t>Доходы бюджета муниципального образования "Дубровский район" за 2013 год по кодам видов доходов, подвидов доходов, классификации операций сектора государственного управления, относящихся к доходам бюджета классификации доходов бюджета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</si>
  <si>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</si>
  <si>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</si>
  <si>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</si>
  <si>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</si>
  <si>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</si>
  <si>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</si>
  <si>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</si>
  <si>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</si>
  <si>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</si>
  <si>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</si>
  <si>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1 05 01011 01 0000110</t>
  </si>
  <si>
    <t xml:space="preserve"> 1 05 01012 01 0000110</t>
  </si>
  <si>
    <t xml:space="preserve"> 1 05 01020 01 0000 110</t>
  </si>
  <si>
    <t xml:space="preserve"> 1 05 0102101 0000 110</t>
  </si>
  <si>
    <t xml:space="preserve"> 1 05 01022 01 0000 110</t>
  </si>
  <si>
    <t xml:space="preserve"> 1 05 04000 02 0000 110</t>
  </si>
  <si>
    <t xml:space="preserve"> 1 05 04020 02 0000 110</t>
  </si>
  <si>
    <t xml:space="preserve"> 1 05 01005 01 0000 110</t>
  </si>
  <si>
    <t xml:space="preserve"> 1 05 02000 02 0000 110</t>
  </si>
  <si>
    <t xml:space="preserve"> 1 05 02010 02 0000 110</t>
  </si>
  <si>
    <t xml:space="preserve"> 1 05 02020 02 0000 110</t>
  </si>
  <si>
    <t xml:space="preserve"> 1 05 03000 01 0000 110</t>
  </si>
  <si>
    <t xml:space="preserve"> 1 05 03010 01 0000 110</t>
  </si>
  <si>
    <t xml:space="preserve"> 1 05 03020 01 0000 110</t>
  </si>
  <si>
    <t xml:space="preserve"> 1 06 00000 00 0000 000</t>
  </si>
  <si>
    <t xml:space="preserve"> 1 06 05000 02 0000 110</t>
  </si>
  <si>
    <t xml:space="preserve"> 1 08 00000 00 0000 000</t>
  </si>
  <si>
    <t xml:space="preserve"> 1 08 03000 01 0000 110</t>
  </si>
  <si>
    <t>1 08 03010 01 0000 110</t>
  </si>
  <si>
    <t xml:space="preserve"> 1 09 00000 00 0000 000</t>
  </si>
  <si>
    <t xml:space="preserve"> 1 09 01000 00 0000 110</t>
  </si>
  <si>
    <t xml:space="preserve"> 1 09 01030 05 0000 110</t>
  </si>
  <si>
    <t xml:space="preserve"> 1 09 06000 02 0000 110</t>
  </si>
  <si>
    <t xml:space="preserve"> 1 09 06010 02 0000 110</t>
  </si>
  <si>
    <t xml:space="preserve"> 1 09 07000 00 0000 110</t>
  </si>
  <si>
    <t xml:space="preserve"> 1 09 11000 02 0000  110</t>
  </si>
  <si>
    <t xml:space="preserve"> 1 09 11010 02 0000  110</t>
  </si>
  <si>
    <t xml:space="preserve"> 1 11 00000 00 0000 000</t>
  </si>
  <si>
    <t xml:space="preserve"> 1 11 05000 00 0000 120</t>
  </si>
  <si>
    <t xml:space="preserve"> 1 11 05010 00 0000 120</t>
  </si>
  <si>
    <t xml:space="preserve"> 1 11 05013 10 0000 120</t>
  </si>
  <si>
    <t xml:space="preserve"> 1 11 05030 00 0000 120</t>
  </si>
  <si>
    <t xml:space="preserve"> 1 11 05035 05 0000 120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</si>
  <si>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</si>
  <si>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</si>
  <si>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</si>
  <si>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1 12 01020 01 0000 120</t>
  </si>
  <si>
    <t xml:space="preserve"> 1 12 0130 01 0000 120</t>
  </si>
  <si>
    <t xml:space="preserve"> 1 12 01040 01 0000 120</t>
  </si>
  <si>
    <t xml:space="preserve"> 1 13 00000 00 0000 000</t>
  </si>
  <si>
    <t xml:space="preserve"> 1 13 01000 00 0000 130</t>
  </si>
  <si>
    <t xml:space="preserve"> 1 13 01990 00 0000 130</t>
  </si>
  <si>
    <t xml:space="preserve"> 1 13 01995 05 0000 130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</si>
  <si>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</si>
  <si>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</si>
  <si>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</si>
  <si>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</si>
  <si>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 xml:space="preserve"> 1 14 02000 00 0000 000</t>
  </si>
  <si>
    <t xml:space="preserve"> 1 14 02050 05 0000 410</t>
  </si>
  <si>
    <t xml:space="preserve"> 114 02052 05 0000 440</t>
  </si>
  <si>
    <t xml:space="preserve"> 1 14 06000 00 0000 430</t>
  </si>
  <si>
    <t xml:space="preserve"> 1 14 06010 00 0000 430</t>
  </si>
  <si>
    <t xml:space="preserve"> 1 14 06013 10 0000 430</t>
  </si>
  <si>
    <t xml:space="preserve"> 1 16 00000 00 0000 000</t>
  </si>
  <si>
    <t xml:space="preserve"> 1 16 03000 00 0000 140</t>
  </si>
  <si>
    <t xml:space="preserve"> 1 16 03010 01 0000 140</t>
  </si>
  <si>
    <t xml:space="preserve"> 1 16 03030 01 0000 140</t>
  </si>
  <si>
    <t xml:space="preserve"> 1 16 06000 01 0000 140</t>
  </si>
  <si>
    <t xml:space="preserve"> 1 16 25000 01 0000 140</t>
  </si>
  <si>
    <t xml:space="preserve"> 1 16 28000 01 0000 140</t>
  </si>
  <si>
    <t xml:space="preserve"> 1 16 43000 01 0000 140</t>
  </si>
  <si>
    <t xml:space="preserve"> 1 16 90000 00 0000 140</t>
  </si>
  <si>
    <t xml:space="preserve"> 1 16 90050 05 0000 140</t>
  </si>
  <si>
    <t>1 16 900 500 5 0000 140</t>
  </si>
  <si>
    <t xml:space="preserve"> 1 16 900 500 5 0000 140</t>
  </si>
  <si>
    <t xml:space="preserve"> 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</si>
  <si>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</si>
  <si>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</si>
  <si>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</si>
  <si>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2 02 01001 05 0000 151</t>
  </si>
  <si>
    <t xml:space="preserve"> 2 02 01003 00 0000 151</t>
  </si>
  <si>
    <t xml:space="preserve"> 2 02 01003 05 0000 151</t>
  </si>
  <si>
    <t xml:space="preserve"> 2 02 01999 00 0000 151</t>
  </si>
  <si>
    <t xml:space="preserve"> 2 02 01999 05 0000 151</t>
  </si>
  <si>
    <t xml:space="preserve"> 2 02 02000 00 0000 151</t>
  </si>
  <si>
    <t>2 02 02008 00 0000 151</t>
  </si>
  <si>
    <t xml:space="preserve"> 2 02 02008 05 0000 151</t>
  </si>
  <si>
    <t xml:space="preserve"> 2 02 02051 00 0000 151</t>
  </si>
  <si>
    <t xml:space="preserve"> 2 02 02077 00 0000 151</t>
  </si>
  <si>
    <t xml:space="preserve"> 2 02 02077 05 0000 151</t>
  </si>
  <si>
    <t xml:space="preserve"> 2 02 02145 05 0000 151</t>
  </si>
  <si>
    <t xml:space="preserve"> 2 02 02999 05 0000 151 </t>
  </si>
  <si>
    <t xml:space="preserve"> 2 02 03000 00 0000 151 </t>
  </si>
  <si>
    <t xml:space="preserve"> 2 02 03015 05 0000 151 </t>
  </si>
  <si>
    <t xml:space="preserve"> 2 02 03020 00 0000 151 </t>
  </si>
  <si>
    <t xml:space="preserve"> 2 02 03020 05 0000 151 </t>
  </si>
  <si>
    <t xml:space="preserve"> 2 02 03021 00 0000 151 </t>
  </si>
  <si>
    <t xml:space="preserve"> 2 02 03021 05 0000 151 </t>
  </si>
  <si>
    <t xml:space="preserve"> 2 02 03024 00 0000 151 </t>
  </si>
  <si>
    <t xml:space="preserve"> 2 02 03024 05 0000 151 </t>
  </si>
  <si>
    <t xml:space="preserve"> 2 02 0302600 0000 151</t>
  </si>
  <si>
    <t xml:space="preserve"> 2 02 03027 00 0000 151 </t>
  </si>
  <si>
    <t xml:space="preserve"> 2 02 03027 05 0000 151 </t>
  </si>
  <si>
    <t xml:space="preserve"> 2 02 03028 00 0000 151</t>
  </si>
  <si>
    <t xml:space="preserve"> 2 02 03029 05 0000 151 </t>
  </si>
  <si>
    <t xml:space="preserve"> 2 02 03055 00 0000 151</t>
  </si>
  <si>
    <t xml:space="preserve"> 2 02 03999 05 0000 151 </t>
  </si>
  <si>
    <t xml:space="preserve"> 202 04000 00 0000 151</t>
  </si>
  <si>
    <t xml:space="preserve"> 202 04014 00 0000 151</t>
  </si>
  <si>
    <t xml:space="preserve"> 202 04014 05 0000 151</t>
  </si>
  <si>
    <t xml:space="preserve"> 20204052 00 0000 151</t>
  </si>
  <si>
    <t xml:space="preserve"> 20204052 05 0000 151</t>
  </si>
  <si>
    <t xml:space="preserve"> 20204005300 0000 151</t>
  </si>
  <si>
    <t xml:space="preserve"> 2020499900 0000 151</t>
  </si>
  <si>
    <t>2020499905 0000 151</t>
  </si>
  <si>
    <t xml:space="preserve"> 2 18 0000000 0000 000</t>
  </si>
  <si>
    <t xml:space="preserve"> 2 18 0000000 0000 151</t>
  </si>
  <si>
    <t>2 18 0500005 0000 151</t>
  </si>
  <si>
    <t>"О проекте отчета об исполнении бюджета муниципального образования "Дубровский  район" за 2013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</si>
</sst>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3" fontId="5" fillId="18" borderId="0" xfId="0" applyNumberFormat="1" applyFont="1" applyFill="1" applyBorder="1" applyAlignment="1">
      <alignment horizontal="center" vertical="top"/>
    </xf>
    <xf numFmtId="0" fontId="6" fillId="18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justify" vertical="center"/>
    </xf>
    <xf numFmtId="17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1" xfId="0" applyBorder="1" applyAlignment="1">
      <alignment horizontal="justify" vertical="center"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79" fontId="8" fillId="0" borderId="11" xfId="0" applyNumberFormat="1" applyFont="1" applyBorder="1" applyAlignment="1">
      <alignment/>
    </xf>
    <xf numFmtId="179" fontId="7" fillId="16" borderId="11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79" fontId="7" fillId="16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top"/>
    </xf>
    <xf numFmtId="178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top"/>
    </xf>
    <xf numFmtId="173" fontId="5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173" fontId="5" fillId="18" borderId="11" xfId="0" applyNumberFormat="1" applyFont="1" applyFill="1" applyBorder="1" applyAlignment="1">
      <alignment horizontal="center" vertical="top"/>
    </xf>
    <xf numFmtId="0" fontId="5" fillId="18" borderId="11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7"/>
  <sheetViews>
    <sheetView zoomScalePageLayoutView="0" workbookViewId="0" topLeftCell="A25">
      <selection activeCell="C45" sqref="C45"/>
    </sheetView>
  </sheetViews>
  <sheetFormatPr defaultColWidth="9.00390625" defaultRowHeight="12.75"/>
  <cols>
    <col min="1" max="1" width="39.125" style="0" customWidth="1"/>
    <col min="2" max="2" width="21.75390625" style="0" customWidth="1"/>
    <col min="3" max="3" width="14.875" style="0" customWidth="1"/>
    <col min="4" max="4" width="15.75390625" style="21" customWidth="1"/>
    <col min="5" max="5" width="10.00390625" style="0" bestFit="1" customWidth="1"/>
  </cols>
  <sheetData>
    <row r="1" ht="12.75" hidden="1"/>
    <row r="2" ht="12.75" hidden="1"/>
    <row r="3" ht="12.75" hidden="1"/>
    <row r="4" spans="1:4" ht="12.75">
      <c r="A4" s="22"/>
      <c r="B4" s="22" t="s">
        <v>23</v>
      </c>
      <c r="C4" s="22" t="s">
        <v>24</v>
      </c>
      <c r="D4" s="23" t="s">
        <v>35</v>
      </c>
    </row>
    <row r="5" spans="1:4" ht="12.75" hidden="1">
      <c r="A5" s="22"/>
      <c r="B5" s="22"/>
      <c r="C5" s="22"/>
      <c r="D5" s="23"/>
    </row>
    <row r="6" spans="1:4" s="19" customFormat="1" ht="81.75" customHeight="1">
      <c r="A6" s="24" t="s">
        <v>38</v>
      </c>
      <c r="B6" s="25">
        <v>4871230</v>
      </c>
      <c r="C6" s="25">
        <v>4927960</v>
      </c>
      <c r="D6" s="25">
        <f>C6-B6</f>
        <v>56730</v>
      </c>
    </row>
    <row r="7" spans="1:4" s="19" customFormat="1" ht="21" customHeight="1">
      <c r="A7" s="26" t="s">
        <v>36</v>
      </c>
      <c r="B7" s="25">
        <f>B8+B9+B10+B11+B16</f>
        <v>3926279</v>
      </c>
      <c r="C7" s="25">
        <f>C8+C9+C10+C11+C16</f>
        <v>4181236.8</v>
      </c>
      <c r="D7" s="25">
        <f aca="true" t="shared" si="0" ref="D7:D21">C7-B7</f>
        <v>254957.7999999998</v>
      </c>
    </row>
    <row r="8" spans="1:4" ht="25.5" customHeight="1">
      <c r="A8" s="22" t="s">
        <v>22</v>
      </c>
      <c r="B8" s="27">
        <v>3902830</v>
      </c>
      <c r="C8" s="27">
        <v>3546767</v>
      </c>
      <c r="D8" s="34">
        <f t="shared" si="0"/>
        <v>-356063</v>
      </c>
    </row>
    <row r="9" spans="1:4" ht="21.75" customHeight="1">
      <c r="A9" s="22" t="s">
        <v>31</v>
      </c>
      <c r="B9" s="27"/>
      <c r="C9" s="27">
        <v>74289</v>
      </c>
      <c r="D9" s="25">
        <f t="shared" si="0"/>
        <v>74289</v>
      </c>
    </row>
    <row r="10" spans="1:4" ht="27" customHeight="1">
      <c r="A10" s="22" t="s">
        <v>26</v>
      </c>
      <c r="B10" s="27">
        <v>3449</v>
      </c>
      <c r="C10" s="27">
        <v>3449</v>
      </c>
      <c r="D10" s="25">
        <f t="shared" si="0"/>
        <v>0</v>
      </c>
    </row>
    <row r="11" spans="1:4" s="19" customFormat="1" ht="24.75" customHeight="1">
      <c r="A11" s="26" t="s">
        <v>28</v>
      </c>
      <c r="B11" s="27">
        <f>B14</f>
        <v>20000</v>
      </c>
      <c r="C11" s="27">
        <f>C13+C14+C15</f>
        <v>271324</v>
      </c>
      <c r="D11" s="25">
        <f t="shared" si="0"/>
        <v>251324</v>
      </c>
    </row>
    <row r="12" spans="1:4" ht="20.25" customHeight="1">
      <c r="A12" s="22" t="s">
        <v>29</v>
      </c>
      <c r="B12" s="27"/>
      <c r="C12" s="22"/>
      <c r="D12" s="25">
        <f t="shared" si="0"/>
        <v>0</v>
      </c>
    </row>
    <row r="13" spans="1:4" ht="18.75" customHeight="1">
      <c r="A13" s="22" t="s">
        <v>27</v>
      </c>
      <c r="B13" s="27"/>
      <c r="C13" s="27">
        <v>19782</v>
      </c>
      <c r="D13" s="25">
        <f t="shared" si="0"/>
        <v>19782</v>
      </c>
    </row>
    <row r="14" spans="1:4" ht="24.75" customHeight="1">
      <c r="A14" s="22" t="s">
        <v>25</v>
      </c>
      <c r="B14" s="27">
        <v>20000</v>
      </c>
      <c r="C14" s="27">
        <v>20199</v>
      </c>
      <c r="D14" s="25">
        <f t="shared" si="0"/>
        <v>199</v>
      </c>
    </row>
    <row r="15" spans="1:4" ht="62.25" customHeight="1">
      <c r="A15" s="28" t="s">
        <v>30</v>
      </c>
      <c r="B15" s="22"/>
      <c r="C15" s="27">
        <v>231343</v>
      </c>
      <c r="D15" s="25">
        <f t="shared" si="0"/>
        <v>231343</v>
      </c>
    </row>
    <row r="16" spans="1:4" s="19" customFormat="1" ht="12.75">
      <c r="A16" s="26" t="s">
        <v>32</v>
      </c>
      <c r="B16" s="26"/>
      <c r="C16" s="25">
        <f>C17+C18</f>
        <v>285407.8</v>
      </c>
      <c r="D16" s="25">
        <f t="shared" si="0"/>
        <v>285407.8</v>
      </c>
    </row>
    <row r="17" spans="1:4" ht="16.5" customHeight="1">
      <c r="A17" s="22" t="s">
        <v>33</v>
      </c>
      <c r="B17" s="22"/>
      <c r="C17" s="27">
        <v>61179</v>
      </c>
      <c r="D17" s="25">
        <f t="shared" si="0"/>
        <v>61179</v>
      </c>
    </row>
    <row r="18" spans="1:4" ht="21.75" customHeight="1">
      <c r="A18" s="22" t="s">
        <v>34</v>
      </c>
      <c r="B18" s="22"/>
      <c r="C18" s="27">
        <v>224228.8</v>
      </c>
      <c r="D18" s="25">
        <f t="shared" si="0"/>
        <v>224228.8</v>
      </c>
    </row>
    <row r="19" spans="1:4" ht="12.75">
      <c r="A19" s="22"/>
      <c r="B19" s="22"/>
      <c r="C19" s="22"/>
      <c r="D19" s="25">
        <f t="shared" si="0"/>
        <v>0</v>
      </c>
    </row>
    <row r="20" spans="1:4" ht="12.75">
      <c r="A20" s="22"/>
      <c r="B20" s="22"/>
      <c r="C20" s="22"/>
      <c r="D20" s="25">
        <f t="shared" si="0"/>
        <v>0</v>
      </c>
    </row>
    <row r="21" spans="1:4" s="19" customFormat="1" ht="12.75">
      <c r="A21" s="26" t="s">
        <v>21</v>
      </c>
      <c r="B21" s="25">
        <f>B6+B7</f>
        <v>8797509</v>
      </c>
      <c r="C21" s="25">
        <f>C6+C8+C9+C10+C11+C16</f>
        <v>9109196.8</v>
      </c>
      <c r="D21" s="25">
        <f t="shared" si="0"/>
        <v>311687.80000000075</v>
      </c>
    </row>
    <row r="22" spans="1:4" ht="12.75">
      <c r="A22" s="22"/>
      <c r="B22" s="22"/>
      <c r="C22" s="22"/>
      <c r="D22" s="23"/>
    </row>
    <row r="23" spans="1:5" s="19" customFormat="1" ht="63" customHeight="1">
      <c r="A23" s="24" t="s">
        <v>39</v>
      </c>
      <c r="B23" s="26"/>
      <c r="C23" s="26"/>
      <c r="D23" s="34">
        <f>D9+D17+D18</f>
        <v>359696.8</v>
      </c>
      <c r="E23" s="20"/>
    </row>
    <row r="24" spans="1:4" ht="12.75">
      <c r="A24" s="22"/>
      <c r="B24" s="22"/>
      <c r="C24" s="22"/>
      <c r="D24" s="23"/>
    </row>
    <row r="25" spans="1:4" ht="12.75">
      <c r="A25" s="22"/>
      <c r="B25" s="22"/>
      <c r="C25" s="22"/>
      <c r="D25" s="23"/>
    </row>
    <row r="26" spans="1:4" s="19" customFormat="1" ht="12.75">
      <c r="A26" s="26" t="s">
        <v>37</v>
      </c>
      <c r="B26" s="25">
        <v>8936441.8</v>
      </c>
      <c r="C26" s="26"/>
      <c r="D26" s="25">
        <f>B26+8400+19782+199+231343+52184-356063+359696.8-3854</f>
        <v>9248129.600000001</v>
      </c>
    </row>
    <row r="27" spans="1:4" s="19" customFormat="1" ht="12.75">
      <c r="A27" s="26"/>
      <c r="B27" s="25"/>
      <c r="C27" s="26"/>
      <c r="D27" s="25"/>
    </row>
    <row r="28" spans="1:4" s="31" customFormat="1" ht="15" customHeight="1">
      <c r="A28" s="30" t="s">
        <v>44</v>
      </c>
      <c r="B28" s="30"/>
      <c r="C28" s="30"/>
      <c r="D28" s="30"/>
    </row>
    <row r="29" spans="1:4" s="31" customFormat="1" ht="15" customHeight="1">
      <c r="A29" s="30" t="s">
        <v>45</v>
      </c>
      <c r="B29" s="30"/>
      <c r="C29" s="32">
        <v>9109196.8</v>
      </c>
      <c r="D29" s="30"/>
    </row>
    <row r="30" spans="1:3" s="31" customFormat="1" ht="15" customHeight="1">
      <c r="A30" s="30" t="s">
        <v>37</v>
      </c>
      <c r="B30" s="30"/>
      <c r="C30" s="32">
        <v>9248129.6</v>
      </c>
    </row>
    <row r="31" spans="1:4" s="31" customFormat="1" ht="12.75">
      <c r="A31" s="30" t="s">
        <v>40</v>
      </c>
      <c r="B31" s="32">
        <f>B21-B26</f>
        <v>-138932.80000000075</v>
      </c>
      <c r="C31" s="32">
        <f>C29-C30</f>
        <v>-138932.79999999888</v>
      </c>
      <c r="D31" s="32">
        <f>C21-D26</f>
        <v>-138932.80000000075</v>
      </c>
    </row>
    <row r="32" spans="1:4" ht="12.75">
      <c r="A32" s="22"/>
      <c r="B32" s="22"/>
      <c r="C32" s="22"/>
      <c r="D32" s="23"/>
    </row>
    <row r="33" spans="1:4" ht="12.75">
      <c r="A33" s="22"/>
      <c r="B33" s="22"/>
      <c r="C33" s="22"/>
      <c r="D33" s="23"/>
    </row>
    <row r="34" spans="1:4" ht="12.75">
      <c r="A34" s="26" t="s">
        <v>42</v>
      </c>
      <c r="B34" s="22"/>
      <c r="C34" s="22"/>
      <c r="D34" s="33">
        <f>D35+D36+D37</f>
        <v>70220.49999999999</v>
      </c>
    </row>
    <row r="35" spans="1:4" ht="35.25" customHeight="1">
      <c r="A35" s="28" t="s">
        <v>41</v>
      </c>
      <c r="B35" s="25">
        <v>316368</v>
      </c>
      <c r="C35" s="25">
        <v>291711</v>
      </c>
      <c r="D35" s="35">
        <v>24657</v>
      </c>
    </row>
    <row r="36" spans="1:4" ht="15.75" customHeight="1">
      <c r="A36" s="22" t="s">
        <v>43</v>
      </c>
      <c r="B36" s="25">
        <v>61929.7</v>
      </c>
      <c r="C36" s="26">
        <v>20000</v>
      </c>
      <c r="D36" s="35">
        <f>B36-C36</f>
        <v>41929.7</v>
      </c>
    </row>
    <row r="37" spans="1:4" ht="16.5" customHeight="1">
      <c r="A37" s="29" t="s">
        <v>46</v>
      </c>
      <c r="B37" s="25">
        <v>359696.8</v>
      </c>
      <c r="C37" s="25">
        <v>356063</v>
      </c>
      <c r="D37" s="35">
        <f>B37-C37</f>
        <v>3633.7999999999884</v>
      </c>
    </row>
  </sheetData>
  <sheetProtection/>
  <printOptions/>
  <pageMargins left="0.75" right="0.38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abSelected="1" view="pageBreakPreview" zoomScaleSheetLayoutView="100" zoomScalePageLayoutView="0" workbookViewId="0" topLeftCell="A100">
      <selection activeCell="B3" sqref="B3"/>
    </sheetView>
  </sheetViews>
  <sheetFormatPr defaultColWidth="9.00390625" defaultRowHeight="12.75"/>
  <cols>
    <col min="1" max="1" width="28.375" style="3" customWidth="1"/>
    <col min="2" max="2" width="50.875" style="3" customWidth="1"/>
    <col min="3" max="3" width="19.125" style="3" hidden="1" customWidth="1"/>
    <col min="4" max="4" width="17.75390625" style="3" hidden="1" customWidth="1"/>
    <col min="5" max="5" width="7.625" style="3" hidden="1" customWidth="1"/>
    <col min="6" max="6" width="27.875" style="3" customWidth="1"/>
    <col min="7" max="7" width="12.375" style="3" hidden="1" customWidth="1"/>
    <col min="8" max="8" width="10.25390625" style="3" customWidth="1"/>
    <col min="9" max="16384" width="9.125" style="3" customWidth="1"/>
  </cols>
  <sheetData>
    <row r="1" spans="3:6" ht="13.5" customHeight="1">
      <c r="C1" s="3" t="s">
        <v>4</v>
      </c>
      <c r="F1" s="37" t="s">
        <v>161</v>
      </c>
    </row>
    <row r="2" spans="3:6" ht="34.5" customHeight="1">
      <c r="C2" s="5"/>
      <c r="F2" s="37" t="s">
        <v>144</v>
      </c>
    </row>
    <row r="3" spans="3:6" ht="60" customHeight="1">
      <c r="C3" s="5"/>
      <c r="F3" s="37" t="s">
        <v>281</v>
      </c>
    </row>
    <row r="4" spans="3:6" ht="30" customHeight="1">
      <c r="C4" s="5"/>
      <c r="F4" s="63"/>
    </row>
    <row r="5" spans="2:6" ht="81.75" customHeight="1">
      <c r="B5" s="1" t="s">
        <v>162</v>
      </c>
      <c r="C5" s="5"/>
      <c r="F5" s="63"/>
    </row>
    <row r="6" spans="2:6" ht="14.25" customHeight="1" hidden="1">
      <c r="B6" s="6"/>
      <c r="C6" s="4"/>
      <c r="F6" s="4" t="s">
        <v>50</v>
      </c>
    </row>
    <row r="7" spans="1:7" ht="27.75" customHeight="1">
      <c r="A7" s="7" t="s">
        <v>47</v>
      </c>
      <c r="B7" s="38" t="s">
        <v>9</v>
      </c>
      <c r="C7" s="7" t="s">
        <v>5</v>
      </c>
      <c r="D7" s="6"/>
      <c r="E7" s="6"/>
      <c r="F7" s="7" t="s">
        <v>8</v>
      </c>
      <c r="G7" s="59" t="s">
        <v>6</v>
      </c>
    </row>
    <row r="8" spans="1:6" ht="21.75" customHeight="1">
      <c r="A8" s="7">
        <v>1</v>
      </c>
      <c r="B8" s="7">
        <v>2</v>
      </c>
      <c r="C8" s="7"/>
      <c r="D8" s="39"/>
      <c r="E8" s="39"/>
      <c r="F8" s="7">
        <v>3</v>
      </c>
    </row>
    <row r="9" spans="1:7" s="6" customFormat="1" ht="15.75">
      <c r="A9" s="9" t="s">
        <v>163</v>
      </c>
      <c r="B9" s="9" t="s">
        <v>10</v>
      </c>
      <c r="C9" s="40" t="e">
        <f>C10+#REF!+C16+#REF!+#REF!+#REF!</f>
        <v>#REF!</v>
      </c>
      <c r="D9" s="41"/>
      <c r="E9" s="9"/>
      <c r="F9" s="42">
        <v>90679767.55</v>
      </c>
      <c r="G9" s="60"/>
    </row>
    <row r="10" spans="1:7" ht="15.75">
      <c r="A10" s="9" t="s">
        <v>164</v>
      </c>
      <c r="B10" s="9" t="s">
        <v>11</v>
      </c>
      <c r="C10" s="43" t="e">
        <f>#REF!+C11+#REF!</f>
        <v>#REF!</v>
      </c>
      <c r="D10" s="8"/>
      <c r="E10" s="8"/>
      <c r="F10" s="44">
        <v>71753040.79</v>
      </c>
      <c r="G10" s="59"/>
    </row>
    <row r="11" spans="1:7" ht="15.75">
      <c r="A11" s="8" t="s">
        <v>165</v>
      </c>
      <c r="B11" s="9" t="s">
        <v>0</v>
      </c>
      <c r="C11" s="45" t="e">
        <f>C12+C14+#REF!+#REF!+#REF!</f>
        <v>#REF!</v>
      </c>
      <c r="D11" s="46"/>
      <c r="E11" s="46"/>
      <c r="F11" s="47">
        <v>71753040.79</v>
      </c>
      <c r="G11" s="59"/>
    </row>
    <row r="12" spans="1:7" s="14" customFormat="1" ht="94.5">
      <c r="A12" s="8" t="s">
        <v>166</v>
      </c>
      <c r="B12" s="8" t="s">
        <v>117</v>
      </c>
      <c r="C12" s="43">
        <v>79778</v>
      </c>
      <c r="D12" s="48"/>
      <c r="E12" s="48"/>
      <c r="F12" s="49">
        <v>71559126.39</v>
      </c>
      <c r="G12" s="61"/>
    </row>
    <row r="13" spans="1:7" s="14" customFormat="1" ht="141.75">
      <c r="A13" s="8" t="s">
        <v>167</v>
      </c>
      <c r="B13" s="8" t="s">
        <v>118</v>
      </c>
      <c r="C13" s="43"/>
      <c r="D13" s="48"/>
      <c r="E13" s="48"/>
      <c r="F13" s="47">
        <v>6376.42</v>
      </c>
      <c r="G13" s="61"/>
    </row>
    <row r="14" spans="1:7" s="14" customFormat="1" ht="63">
      <c r="A14" s="8" t="s">
        <v>168</v>
      </c>
      <c r="B14" s="8" t="s">
        <v>119</v>
      </c>
      <c r="C14" s="43">
        <v>737739</v>
      </c>
      <c r="D14" s="48"/>
      <c r="E14" s="48"/>
      <c r="F14" s="49">
        <v>109530.78</v>
      </c>
      <c r="G14" s="61"/>
    </row>
    <row r="15" spans="1:7" s="14" customFormat="1" ht="126">
      <c r="A15" s="8" t="s">
        <v>169</v>
      </c>
      <c r="B15" s="8" t="s">
        <v>120</v>
      </c>
      <c r="C15" s="43"/>
      <c r="D15" s="48"/>
      <c r="E15" s="48"/>
      <c r="F15" s="47">
        <v>78007.2</v>
      </c>
      <c r="G15" s="61"/>
    </row>
    <row r="16" spans="1:7" s="14" customFormat="1" ht="15.75">
      <c r="A16" s="9" t="s">
        <v>170</v>
      </c>
      <c r="B16" s="9" t="s">
        <v>1</v>
      </c>
      <c r="C16" s="43" t="e">
        <f>#REF!+#REF!+C30</f>
        <v>#REF!</v>
      </c>
      <c r="D16" s="50"/>
      <c r="E16" s="48"/>
      <c r="F16" s="44">
        <v>12368587.91</v>
      </c>
      <c r="G16" s="61"/>
    </row>
    <row r="17" spans="1:7" s="14" customFormat="1" ht="31.5">
      <c r="A17" s="9" t="s">
        <v>171</v>
      </c>
      <c r="B17" s="9" t="s">
        <v>89</v>
      </c>
      <c r="C17" s="43"/>
      <c r="D17" s="50"/>
      <c r="E17" s="48"/>
      <c r="F17" s="44">
        <v>6603458.13</v>
      </c>
      <c r="G17" s="61"/>
    </row>
    <row r="18" spans="1:7" s="14" customFormat="1" ht="47.25">
      <c r="A18" s="8" t="s">
        <v>172</v>
      </c>
      <c r="B18" s="8" t="s">
        <v>90</v>
      </c>
      <c r="C18" s="43"/>
      <c r="D18" s="50"/>
      <c r="E18" s="48"/>
      <c r="F18" s="49">
        <v>2941092.1</v>
      </c>
      <c r="G18" s="61"/>
    </row>
    <row r="19" spans="1:7" s="14" customFormat="1" ht="47.25">
      <c r="A19" s="8" t="s">
        <v>173</v>
      </c>
      <c r="B19" s="8" t="s">
        <v>90</v>
      </c>
      <c r="C19" s="43"/>
      <c r="D19" s="50"/>
      <c r="E19" s="48"/>
      <c r="F19" s="49">
        <v>2940509.65</v>
      </c>
      <c r="G19" s="61"/>
    </row>
    <row r="20" spans="1:7" s="14" customFormat="1" ht="63">
      <c r="A20" s="8" t="s">
        <v>174</v>
      </c>
      <c r="B20" s="8" t="s">
        <v>99</v>
      </c>
      <c r="C20" s="43"/>
      <c r="D20" s="50"/>
      <c r="E20" s="48"/>
      <c r="F20" s="49">
        <v>582.45</v>
      </c>
      <c r="G20" s="61"/>
    </row>
    <row r="21" spans="1:7" s="14" customFormat="1" ht="47.25">
      <c r="A21" s="8" t="s">
        <v>175</v>
      </c>
      <c r="B21" s="8" t="s">
        <v>91</v>
      </c>
      <c r="C21" s="43"/>
      <c r="D21" s="50"/>
      <c r="E21" s="48"/>
      <c r="F21" s="47">
        <v>2765531.55</v>
      </c>
      <c r="G21" s="61"/>
    </row>
    <row r="22" spans="1:7" s="14" customFormat="1" ht="47.25">
      <c r="A22" s="8" t="s">
        <v>176</v>
      </c>
      <c r="B22" s="8" t="s">
        <v>91</v>
      </c>
      <c r="C22" s="43"/>
      <c r="D22" s="50"/>
      <c r="E22" s="48"/>
      <c r="F22" s="47">
        <v>2761891.48</v>
      </c>
      <c r="G22" s="61"/>
    </row>
    <row r="23" spans="1:7" s="14" customFormat="1" ht="78.75">
      <c r="A23" s="8" t="s">
        <v>177</v>
      </c>
      <c r="B23" s="8" t="s">
        <v>100</v>
      </c>
      <c r="C23" s="43"/>
      <c r="D23" s="50"/>
      <c r="E23" s="48"/>
      <c r="F23" s="47">
        <v>3640.07</v>
      </c>
      <c r="G23" s="61"/>
    </row>
    <row r="24" spans="1:7" s="14" customFormat="1" ht="31.5">
      <c r="A24" s="8" t="s">
        <v>178</v>
      </c>
      <c r="B24" s="8" t="s">
        <v>145</v>
      </c>
      <c r="C24" s="43"/>
      <c r="D24" s="50"/>
      <c r="E24" s="48"/>
      <c r="F24" s="49">
        <v>39702.41</v>
      </c>
      <c r="G24" s="61"/>
    </row>
    <row r="25" spans="1:7" s="14" customFormat="1" ht="63">
      <c r="A25" s="8" t="s">
        <v>179</v>
      </c>
      <c r="B25" s="8" t="s">
        <v>146</v>
      </c>
      <c r="C25" s="43"/>
      <c r="D25" s="50"/>
      <c r="E25" s="48"/>
      <c r="F25" s="49">
        <v>39702.41</v>
      </c>
      <c r="G25" s="61"/>
    </row>
    <row r="26" spans="1:7" s="14" customFormat="1" ht="31.5">
      <c r="A26" s="8" t="s">
        <v>180</v>
      </c>
      <c r="B26" s="8" t="s">
        <v>121</v>
      </c>
      <c r="C26" s="43"/>
      <c r="D26" s="50"/>
      <c r="E26" s="48"/>
      <c r="F26" s="49">
        <v>896834.48</v>
      </c>
      <c r="G26" s="61"/>
    </row>
    <row r="27" spans="1:7" ht="31.5">
      <c r="A27" s="51" t="s">
        <v>181</v>
      </c>
      <c r="B27" s="8" t="s">
        <v>48</v>
      </c>
      <c r="C27" s="43"/>
      <c r="D27" s="8"/>
      <c r="E27" s="8"/>
      <c r="F27" s="47">
        <v>5572106.37</v>
      </c>
      <c r="G27" s="59"/>
    </row>
    <row r="28" spans="1:7" ht="31.5">
      <c r="A28" s="51" t="s">
        <v>182</v>
      </c>
      <c r="B28" s="8" t="s">
        <v>48</v>
      </c>
      <c r="C28" s="43"/>
      <c r="D28" s="8"/>
      <c r="E28" s="8"/>
      <c r="F28" s="47">
        <v>5571410.41</v>
      </c>
      <c r="G28" s="59"/>
    </row>
    <row r="29" spans="1:7" ht="47.25">
      <c r="A29" s="51" t="s">
        <v>183</v>
      </c>
      <c r="B29" s="8" t="s">
        <v>101</v>
      </c>
      <c r="C29" s="43"/>
      <c r="D29" s="8"/>
      <c r="E29" s="8"/>
      <c r="F29" s="47">
        <v>695.96</v>
      </c>
      <c r="G29" s="59"/>
    </row>
    <row r="30" spans="1:7" ht="15.75">
      <c r="A30" s="8" t="s">
        <v>184</v>
      </c>
      <c r="B30" s="8" t="s">
        <v>2</v>
      </c>
      <c r="C30" s="43" t="e">
        <f>#REF!+#REF!</f>
        <v>#REF!</v>
      </c>
      <c r="D30" s="8"/>
      <c r="E30" s="8"/>
      <c r="F30" s="49">
        <v>153321</v>
      </c>
      <c r="G30" s="59"/>
    </row>
    <row r="31" spans="1:7" ht="15.75">
      <c r="A31" s="8" t="s">
        <v>185</v>
      </c>
      <c r="B31" s="8" t="s">
        <v>2</v>
      </c>
      <c r="C31" s="43"/>
      <c r="D31" s="8"/>
      <c r="E31" s="8"/>
      <c r="F31" s="49">
        <v>148551.4</v>
      </c>
      <c r="G31" s="59"/>
    </row>
    <row r="32" spans="1:7" ht="47.25">
      <c r="A32" s="8" t="s">
        <v>186</v>
      </c>
      <c r="B32" s="8" t="s">
        <v>102</v>
      </c>
      <c r="C32" s="43"/>
      <c r="D32" s="8"/>
      <c r="E32" s="8"/>
      <c r="F32" s="49">
        <v>4769.6</v>
      </c>
      <c r="G32" s="59"/>
    </row>
    <row r="33" spans="1:7" s="6" customFormat="1" ht="15.75">
      <c r="A33" s="9" t="s">
        <v>187</v>
      </c>
      <c r="B33" s="9" t="s">
        <v>59</v>
      </c>
      <c r="C33" s="40"/>
      <c r="D33" s="9"/>
      <c r="E33" s="9"/>
      <c r="F33" s="44">
        <v>0</v>
      </c>
      <c r="G33" s="60"/>
    </row>
    <row r="34" spans="1:7" ht="15.75">
      <c r="A34" s="8" t="s">
        <v>188</v>
      </c>
      <c r="B34" s="8" t="s">
        <v>60</v>
      </c>
      <c r="C34" s="43"/>
      <c r="D34" s="8"/>
      <c r="E34" s="8"/>
      <c r="F34" s="43">
        <v>0</v>
      </c>
      <c r="G34" s="59"/>
    </row>
    <row r="35" spans="1:7" s="6" customFormat="1" ht="15.75">
      <c r="A35" s="9" t="s">
        <v>189</v>
      </c>
      <c r="B35" s="9" t="s">
        <v>86</v>
      </c>
      <c r="C35" s="40"/>
      <c r="D35" s="9"/>
      <c r="E35" s="9"/>
      <c r="F35" s="44">
        <v>406335.99</v>
      </c>
      <c r="G35" s="60"/>
    </row>
    <row r="36" spans="1:7" ht="47.25">
      <c r="A36" s="8" t="s">
        <v>190</v>
      </c>
      <c r="B36" s="8" t="s">
        <v>51</v>
      </c>
      <c r="C36" s="43"/>
      <c r="D36" s="8"/>
      <c r="E36" s="8"/>
      <c r="F36" s="47">
        <v>406335.99</v>
      </c>
      <c r="G36" s="59"/>
    </row>
    <row r="37" spans="1:7" ht="78.75">
      <c r="A37" s="8" t="s">
        <v>191</v>
      </c>
      <c r="B37" s="8" t="s">
        <v>49</v>
      </c>
      <c r="C37" s="43"/>
      <c r="D37" s="8"/>
      <c r="E37" s="8"/>
      <c r="F37" s="47">
        <v>406335.99</v>
      </c>
      <c r="G37" s="59"/>
    </row>
    <row r="38" spans="1:7" ht="47.25">
      <c r="A38" s="9" t="s">
        <v>192</v>
      </c>
      <c r="B38" s="9" t="s">
        <v>61</v>
      </c>
      <c r="C38" s="43"/>
      <c r="D38" s="8"/>
      <c r="E38" s="8"/>
      <c r="F38" s="42">
        <v>28882.58</v>
      </c>
      <c r="G38" s="59"/>
    </row>
    <row r="39" spans="1:7" ht="47.25">
      <c r="A39" s="8" t="s">
        <v>193</v>
      </c>
      <c r="B39" s="8" t="s">
        <v>62</v>
      </c>
      <c r="C39" s="43"/>
      <c r="D39" s="8"/>
      <c r="E39" s="8"/>
      <c r="F39" s="44">
        <v>9328.4</v>
      </c>
      <c r="G39" s="59"/>
    </row>
    <row r="40" spans="1:7" ht="63">
      <c r="A40" s="8" t="s">
        <v>194</v>
      </c>
      <c r="B40" s="8" t="s">
        <v>63</v>
      </c>
      <c r="C40" s="43"/>
      <c r="D40" s="8"/>
      <c r="E40" s="8"/>
      <c r="F40" s="47">
        <v>9328.4</v>
      </c>
      <c r="G40" s="59"/>
    </row>
    <row r="41" spans="1:7" ht="31.5">
      <c r="A41" s="8" t="s">
        <v>195</v>
      </c>
      <c r="B41" s="8" t="s">
        <v>19</v>
      </c>
      <c r="C41" s="43"/>
      <c r="D41" s="8"/>
      <c r="E41" s="8"/>
      <c r="F41" s="49">
        <v>42.6</v>
      </c>
      <c r="G41" s="59"/>
    </row>
    <row r="42" spans="1:7" ht="15.75">
      <c r="A42" s="8" t="s">
        <v>196</v>
      </c>
      <c r="B42" s="8" t="s">
        <v>12</v>
      </c>
      <c r="C42" s="43"/>
      <c r="D42" s="8"/>
      <c r="E42" s="8"/>
      <c r="F42" s="49">
        <v>42.6</v>
      </c>
      <c r="G42" s="59"/>
    </row>
    <row r="43" spans="1:7" ht="31.5">
      <c r="A43" s="8" t="s">
        <v>197</v>
      </c>
      <c r="B43" s="8" t="s">
        <v>52</v>
      </c>
      <c r="C43" s="43"/>
      <c r="D43" s="8"/>
      <c r="E43" s="8"/>
      <c r="F43" s="49">
        <v>0</v>
      </c>
      <c r="G43" s="59"/>
    </row>
    <row r="44" spans="1:7" ht="47.25">
      <c r="A44" s="8" t="s">
        <v>198</v>
      </c>
      <c r="B44" s="8" t="s">
        <v>104</v>
      </c>
      <c r="C44" s="43"/>
      <c r="D44" s="8"/>
      <c r="E44" s="8"/>
      <c r="F44" s="47">
        <v>19511.58</v>
      </c>
      <c r="G44" s="59"/>
    </row>
    <row r="45" spans="1:7" ht="47.25">
      <c r="A45" s="8" t="s">
        <v>199</v>
      </c>
      <c r="B45" s="8" t="s">
        <v>104</v>
      </c>
      <c r="C45" s="43"/>
      <c r="D45" s="8"/>
      <c r="E45" s="8"/>
      <c r="F45" s="47">
        <v>19511.58</v>
      </c>
      <c r="G45" s="59"/>
    </row>
    <row r="46" spans="1:7" ht="63">
      <c r="A46" s="9" t="s">
        <v>200</v>
      </c>
      <c r="B46" s="9" t="s">
        <v>13</v>
      </c>
      <c r="C46" s="43"/>
      <c r="D46" s="8"/>
      <c r="E46" s="8"/>
      <c r="F46" s="42">
        <v>2046776.42</v>
      </c>
      <c r="G46" s="59"/>
    </row>
    <row r="47" spans="1:7" ht="79.5" customHeight="1" hidden="1">
      <c r="A47" s="8" t="s">
        <v>14</v>
      </c>
      <c r="B47" s="48" t="s">
        <v>15</v>
      </c>
      <c r="C47" s="43"/>
      <c r="D47" s="8"/>
      <c r="E47" s="8"/>
      <c r="F47" s="43">
        <v>0</v>
      </c>
      <c r="G47" s="59"/>
    </row>
    <row r="48" spans="1:7" ht="126">
      <c r="A48" s="8" t="s">
        <v>201</v>
      </c>
      <c r="B48" s="8" t="s">
        <v>105</v>
      </c>
      <c r="C48" s="43"/>
      <c r="D48" s="8"/>
      <c r="E48" s="8"/>
      <c r="F48" s="49">
        <v>2046776.42</v>
      </c>
      <c r="G48" s="59"/>
    </row>
    <row r="49" spans="1:7" ht="78.75">
      <c r="A49" s="8" t="s">
        <v>202</v>
      </c>
      <c r="B49" s="8" t="s">
        <v>64</v>
      </c>
      <c r="C49" s="43"/>
      <c r="D49" s="8"/>
      <c r="E49" s="8"/>
      <c r="F49" s="47">
        <v>1254811.13</v>
      </c>
      <c r="G49" s="59"/>
    </row>
    <row r="50" spans="1:7" ht="110.25">
      <c r="A50" s="8" t="s">
        <v>203</v>
      </c>
      <c r="B50" s="8" t="s">
        <v>74</v>
      </c>
      <c r="C50" s="43"/>
      <c r="D50" s="8"/>
      <c r="E50" s="8"/>
      <c r="F50" s="47">
        <v>1254811.13</v>
      </c>
      <c r="G50" s="59"/>
    </row>
    <row r="51" spans="1:7" ht="110.25">
      <c r="A51" s="8" t="s">
        <v>204</v>
      </c>
      <c r="B51" s="8" t="s">
        <v>106</v>
      </c>
      <c r="C51" s="43"/>
      <c r="D51" s="8"/>
      <c r="E51" s="8"/>
      <c r="F51" s="47">
        <v>791965.29</v>
      </c>
      <c r="G51" s="59"/>
    </row>
    <row r="52" spans="1:7" ht="94.5">
      <c r="A52" s="8" t="s">
        <v>205</v>
      </c>
      <c r="B52" s="8" t="s">
        <v>107</v>
      </c>
      <c r="C52" s="43"/>
      <c r="D52" s="8"/>
      <c r="E52" s="8"/>
      <c r="F52" s="47">
        <v>791965.29</v>
      </c>
      <c r="G52" s="59"/>
    </row>
    <row r="53" spans="1:7" ht="31.5">
      <c r="A53" s="9" t="s">
        <v>206</v>
      </c>
      <c r="B53" s="9" t="s">
        <v>16</v>
      </c>
      <c r="C53" s="43"/>
      <c r="D53" s="8"/>
      <c r="E53" s="8"/>
      <c r="F53" s="42">
        <v>579217.3</v>
      </c>
      <c r="G53" s="59"/>
    </row>
    <row r="54" spans="1:7" ht="31.5">
      <c r="A54" s="8" t="s">
        <v>207</v>
      </c>
      <c r="B54" s="8" t="s">
        <v>3</v>
      </c>
      <c r="C54" s="43"/>
      <c r="D54" s="8"/>
      <c r="E54" s="8"/>
      <c r="F54" s="49">
        <v>579217.3</v>
      </c>
      <c r="G54" s="59"/>
    </row>
    <row r="55" spans="1:7" ht="31.5">
      <c r="A55" s="8" t="s">
        <v>208</v>
      </c>
      <c r="B55" s="8" t="s">
        <v>122</v>
      </c>
      <c r="C55" s="43"/>
      <c r="D55" s="8"/>
      <c r="E55" s="8"/>
      <c r="F55" s="49">
        <v>5998.86</v>
      </c>
      <c r="G55" s="59"/>
    </row>
    <row r="56" spans="1:7" ht="31.5">
      <c r="A56" s="8" t="s">
        <v>209</v>
      </c>
      <c r="B56" s="8" t="s">
        <v>123</v>
      </c>
      <c r="C56" s="43"/>
      <c r="D56" s="8"/>
      <c r="E56" s="8"/>
      <c r="F56" s="49">
        <v>6568.38</v>
      </c>
      <c r="G56" s="59"/>
    </row>
    <row r="57" spans="1:7" ht="31.5">
      <c r="A57" s="8" t="s">
        <v>210</v>
      </c>
      <c r="B57" s="8" t="s">
        <v>124</v>
      </c>
      <c r="C57" s="43"/>
      <c r="D57" s="8"/>
      <c r="E57" s="8"/>
      <c r="F57" s="49">
        <v>341981.97</v>
      </c>
      <c r="G57" s="59"/>
    </row>
    <row r="58" spans="1:7" ht="31.5">
      <c r="A58" s="8" t="s">
        <v>211</v>
      </c>
      <c r="B58" s="8" t="s">
        <v>125</v>
      </c>
      <c r="C58" s="43"/>
      <c r="D58" s="8"/>
      <c r="E58" s="8"/>
      <c r="F58" s="49">
        <v>224668.09</v>
      </c>
      <c r="G58" s="59"/>
    </row>
    <row r="59" spans="1:7" ht="47.25">
      <c r="A59" s="9" t="s">
        <v>212</v>
      </c>
      <c r="B59" s="9" t="s">
        <v>129</v>
      </c>
      <c r="C59" s="43"/>
      <c r="D59" s="8"/>
      <c r="E59" s="8"/>
      <c r="F59" s="42">
        <v>783337.15</v>
      </c>
      <c r="G59" s="59"/>
    </row>
    <row r="60" spans="1:7" ht="15.75">
      <c r="A60" s="8" t="s">
        <v>213</v>
      </c>
      <c r="B60" s="8" t="s">
        <v>130</v>
      </c>
      <c r="C60" s="43"/>
      <c r="D60" s="8"/>
      <c r="E60" s="8"/>
      <c r="F60" s="49">
        <v>0</v>
      </c>
      <c r="G60" s="59"/>
    </row>
    <row r="61" spans="1:7" ht="31.5">
      <c r="A61" s="8" t="s">
        <v>214</v>
      </c>
      <c r="B61" s="8" t="s">
        <v>131</v>
      </c>
      <c r="C61" s="43"/>
      <c r="D61" s="8"/>
      <c r="E61" s="8"/>
      <c r="F61" s="49">
        <v>0</v>
      </c>
      <c r="G61" s="59"/>
    </row>
    <row r="62" spans="1:7" ht="47.25">
      <c r="A62" s="8" t="s">
        <v>215</v>
      </c>
      <c r="B62" s="8" t="s">
        <v>132</v>
      </c>
      <c r="C62" s="43"/>
      <c r="D62" s="8"/>
      <c r="E62" s="8"/>
      <c r="F62" s="49">
        <v>0</v>
      </c>
      <c r="G62" s="59"/>
    </row>
    <row r="63" spans="1:7" ht="15.75">
      <c r="A63" s="8" t="s">
        <v>216</v>
      </c>
      <c r="B63" s="8" t="s">
        <v>126</v>
      </c>
      <c r="C63" s="43"/>
      <c r="D63" s="8"/>
      <c r="E63" s="8"/>
      <c r="F63" s="49">
        <v>783337.15</v>
      </c>
      <c r="G63" s="59"/>
    </row>
    <row r="64" spans="1:7" ht="31.5">
      <c r="A64" s="8" t="s">
        <v>217</v>
      </c>
      <c r="B64" s="8" t="s">
        <v>127</v>
      </c>
      <c r="C64" s="43"/>
      <c r="D64" s="8"/>
      <c r="E64" s="8"/>
      <c r="F64" s="49">
        <v>783337.15</v>
      </c>
      <c r="G64" s="59"/>
    </row>
    <row r="65" spans="1:7" ht="31.5">
      <c r="A65" s="8" t="s">
        <v>218</v>
      </c>
      <c r="B65" s="8" t="s">
        <v>128</v>
      </c>
      <c r="C65" s="43"/>
      <c r="D65" s="8"/>
      <c r="E65" s="8"/>
      <c r="F65" s="49">
        <v>783337.15</v>
      </c>
      <c r="G65" s="59"/>
    </row>
    <row r="66" spans="1:7" s="6" customFormat="1" ht="31.5">
      <c r="A66" s="9" t="s">
        <v>219</v>
      </c>
      <c r="B66" s="9" t="s">
        <v>58</v>
      </c>
      <c r="C66" s="40"/>
      <c r="D66" s="9"/>
      <c r="E66" s="9"/>
      <c r="F66" s="44">
        <v>1959394.18</v>
      </c>
      <c r="G66" s="60"/>
    </row>
    <row r="67" spans="1:7" s="6" customFormat="1" ht="94.5">
      <c r="A67" s="8" t="s">
        <v>220</v>
      </c>
      <c r="B67" s="8" t="s">
        <v>108</v>
      </c>
      <c r="C67" s="40"/>
      <c r="D67" s="9"/>
      <c r="E67" s="9"/>
      <c r="F67" s="49">
        <v>1590800.25</v>
      </c>
      <c r="G67" s="60"/>
    </row>
    <row r="68" spans="1:7" s="6" customFormat="1" ht="126">
      <c r="A68" s="8" t="s">
        <v>221</v>
      </c>
      <c r="B68" s="8" t="s">
        <v>109</v>
      </c>
      <c r="C68" s="40"/>
      <c r="D68" s="9"/>
      <c r="E68" s="9"/>
      <c r="F68" s="49">
        <v>1590800.25</v>
      </c>
      <c r="G68" s="60"/>
    </row>
    <row r="69" spans="1:7" s="6" customFormat="1" ht="110.25">
      <c r="A69" s="8" t="s">
        <v>222</v>
      </c>
      <c r="B69" s="8" t="s">
        <v>110</v>
      </c>
      <c r="C69" s="40"/>
      <c r="D69" s="9"/>
      <c r="E69" s="9"/>
      <c r="F69" s="49">
        <v>1590800.25</v>
      </c>
      <c r="G69" s="60"/>
    </row>
    <row r="70" spans="1:7" s="6" customFormat="1" ht="110.25">
      <c r="A70" s="8" t="s">
        <v>223</v>
      </c>
      <c r="B70" s="8" t="s">
        <v>75</v>
      </c>
      <c r="C70" s="40"/>
      <c r="D70" s="9"/>
      <c r="E70" s="9"/>
      <c r="F70" s="49">
        <v>368593.93</v>
      </c>
      <c r="G70" s="60"/>
    </row>
    <row r="71" spans="1:7" s="6" customFormat="1" ht="63">
      <c r="A71" s="8" t="s">
        <v>224</v>
      </c>
      <c r="B71" s="8" t="s">
        <v>111</v>
      </c>
      <c r="C71" s="40"/>
      <c r="D71" s="9"/>
      <c r="E71" s="9"/>
      <c r="F71" s="49">
        <v>368593.93</v>
      </c>
      <c r="G71" s="60"/>
    </row>
    <row r="72" spans="1:7" s="6" customFormat="1" ht="63">
      <c r="A72" s="8" t="s">
        <v>225</v>
      </c>
      <c r="B72" s="8" t="s">
        <v>76</v>
      </c>
      <c r="C72" s="40"/>
      <c r="D72" s="9"/>
      <c r="E72" s="9"/>
      <c r="F72" s="49">
        <v>368593.93</v>
      </c>
      <c r="G72" s="60"/>
    </row>
    <row r="73" spans="1:7" ht="31.5">
      <c r="A73" s="9" t="s">
        <v>226</v>
      </c>
      <c r="B73" s="9" t="s">
        <v>17</v>
      </c>
      <c r="C73" s="43"/>
      <c r="D73" s="8"/>
      <c r="E73" s="8"/>
      <c r="F73" s="42">
        <v>754195.23</v>
      </c>
      <c r="G73" s="59"/>
    </row>
    <row r="74" spans="1:7" ht="31.5">
      <c r="A74" s="8" t="s">
        <v>227</v>
      </c>
      <c r="B74" s="8" t="s">
        <v>53</v>
      </c>
      <c r="C74" s="43"/>
      <c r="D74" s="8"/>
      <c r="E74" s="8"/>
      <c r="F74" s="49">
        <v>9455</v>
      </c>
      <c r="G74" s="59"/>
    </row>
    <row r="75" spans="1:7" ht="153" customHeight="1">
      <c r="A75" s="8" t="s">
        <v>228</v>
      </c>
      <c r="B75" s="8" t="s">
        <v>112</v>
      </c>
      <c r="C75" s="43"/>
      <c r="D75" s="8"/>
      <c r="E75" s="8"/>
      <c r="F75" s="49">
        <v>9455</v>
      </c>
      <c r="G75" s="59"/>
    </row>
    <row r="76" spans="1:7" ht="78.75">
      <c r="A76" s="8" t="s">
        <v>229</v>
      </c>
      <c r="B76" s="8" t="s">
        <v>71</v>
      </c>
      <c r="C76" s="43"/>
      <c r="D76" s="8"/>
      <c r="E76" s="8"/>
      <c r="F76" s="49">
        <v>0</v>
      </c>
      <c r="G76" s="59"/>
    </row>
    <row r="77" spans="1:7" ht="78.75">
      <c r="A77" s="8" t="s">
        <v>230</v>
      </c>
      <c r="B77" s="8" t="s">
        <v>57</v>
      </c>
      <c r="C77" s="43"/>
      <c r="D77" s="8"/>
      <c r="E77" s="8"/>
      <c r="F77" s="49">
        <v>17000</v>
      </c>
      <c r="G77" s="59"/>
    </row>
    <row r="78" spans="1:7" ht="126">
      <c r="A78" s="8" t="s">
        <v>231</v>
      </c>
      <c r="B78" s="8" t="s">
        <v>133</v>
      </c>
      <c r="C78" s="43"/>
      <c r="D78" s="8"/>
      <c r="E78" s="8"/>
      <c r="F78" s="49">
        <v>69700</v>
      </c>
      <c r="G78" s="59"/>
    </row>
    <row r="79" spans="1:7" ht="31.5">
      <c r="A79" s="8" t="s">
        <v>72</v>
      </c>
      <c r="B79" s="8" t="s">
        <v>73</v>
      </c>
      <c r="C79" s="43"/>
      <c r="D79" s="8"/>
      <c r="E79" s="8"/>
      <c r="F79" s="49">
        <v>69700</v>
      </c>
      <c r="G79" s="59"/>
    </row>
    <row r="80" spans="1:7" ht="78.75">
      <c r="A80" s="8" t="s">
        <v>232</v>
      </c>
      <c r="B80" s="8" t="s">
        <v>55</v>
      </c>
      <c r="C80" s="43"/>
      <c r="D80" s="8"/>
      <c r="E80" s="8"/>
      <c r="F80" s="49">
        <v>119700</v>
      </c>
      <c r="G80" s="59"/>
    </row>
    <row r="81" spans="1:7" s="14" customFormat="1" ht="94.5">
      <c r="A81" s="8" t="s">
        <v>233</v>
      </c>
      <c r="B81" s="8" t="s">
        <v>134</v>
      </c>
      <c r="C81" s="43"/>
      <c r="D81" s="48"/>
      <c r="E81" s="48"/>
      <c r="F81" s="47">
        <v>22500</v>
      </c>
      <c r="G81" s="61"/>
    </row>
    <row r="82" spans="1:7" s="14" customFormat="1" ht="31.5">
      <c r="A82" s="9" t="s">
        <v>234</v>
      </c>
      <c r="B82" s="9" t="s">
        <v>18</v>
      </c>
      <c r="C82" s="43"/>
      <c r="D82" s="48"/>
      <c r="E82" s="48"/>
      <c r="F82" s="42">
        <v>515840.23</v>
      </c>
      <c r="G82" s="61"/>
    </row>
    <row r="83" spans="1:7" s="14" customFormat="1" ht="63">
      <c r="A83" s="8" t="s">
        <v>235</v>
      </c>
      <c r="B83" s="8" t="s">
        <v>113</v>
      </c>
      <c r="C83" s="43"/>
      <c r="D83" s="48"/>
      <c r="E83" s="48"/>
      <c r="F83" s="49">
        <v>515840.23</v>
      </c>
      <c r="G83" s="61"/>
    </row>
    <row r="84" spans="1:7" s="14" customFormat="1" ht="31.5">
      <c r="A84" s="8" t="s">
        <v>236</v>
      </c>
      <c r="B84" s="8" t="s">
        <v>137</v>
      </c>
      <c r="C84" s="43"/>
      <c r="D84" s="48"/>
      <c r="E84" s="48"/>
      <c r="F84" s="49">
        <v>168190.23</v>
      </c>
      <c r="G84" s="61"/>
    </row>
    <row r="85" spans="1:7" s="14" customFormat="1" ht="47.25">
      <c r="A85" s="8" t="s">
        <v>237</v>
      </c>
      <c r="B85" s="8" t="s">
        <v>138</v>
      </c>
      <c r="C85" s="43"/>
      <c r="D85" s="48"/>
      <c r="E85" s="48"/>
      <c r="F85" s="49">
        <v>309000</v>
      </c>
      <c r="G85" s="61"/>
    </row>
    <row r="86" spans="1:7" s="14" customFormat="1" ht="47.25">
      <c r="A86" s="8" t="s">
        <v>237</v>
      </c>
      <c r="B86" s="8" t="s">
        <v>139</v>
      </c>
      <c r="C86" s="43"/>
      <c r="D86" s="48"/>
      <c r="E86" s="48"/>
      <c r="F86" s="49">
        <v>1550</v>
      </c>
      <c r="G86" s="61"/>
    </row>
    <row r="87" spans="1:7" s="14" customFormat="1" ht="47.25">
      <c r="A87" s="8" t="s">
        <v>237</v>
      </c>
      <c r="B87" s="8" t="s">
        <v>140</v>
      </c>
      <c r="C87" s="43"/>
      <c r="D87" s="48"/>
      <c r="E87" s="48"/>
      <c r="F87" s="49">
        <v>35100</v>
      </c>
      <c r="G87" s="61"/>
    </row>
    <row r="88" spans="1:7" s="14" customFormat="1" ht="47.25">
      <c r="A88" s="8" t="s">
        <v>237</v>
      </c>
      <c r="B88" s="8" t="s">
        <v>141</v>
      </c>
      <c r="C88" s="43"/>
      <c r="D88" s="48"/>
      <c r="E88" s="48"/>
      <c r="F88" s="49">
        <v>2000</v>
      </c>
      <c r="G88" s="61"/>
    </row>
    <row r="89" spans="1:7" s="14" customFormat="1" ht="47.25">
      <c r="A89" s="8" t="s">
        <v>237</v>
      </c>
      <c r="B89" s="8" t="s">
        <v>142</v>
      </c>
      <c r="C89" s="43"/>
      <c r="D89" s="48"/>
      <c r="E89" s="48"/>
      <c r="F89" s="49" t="s">
        <v>143</v>
      </c>
      <c r="G89" s="61"/>
    </row>
    <row r="90" spans="1:7" s="36" customFormat="1" ht="15.75">
      <c r="A90" s="53" t="s">
        <v>238</v>
      </c>
      <c r="B90" s="54" t="s">
        <v>20</v>
      </c>
      <c r="C90" s="55"/>
      <c r="D90" s="56"/>
      <c r="E90" s="56"/>
      <c r="F90" s="57">
        <v>174729906.27</v>
      </c>
      <c r="G90" s="62"/>
    </row>
    <row r="91" spans="1:7" s="14" customFormat="1" ht="31.5">
      <c r="A91" s="51" t="s">
        <v>239</v>
      </c>
      <c r="B91" s="8" t="s">
        <v>56</v>
      </c>
      <c r="C91" s="43"/>
      <c r="D91" s="48"/>
      <c r="E91" s="48"/>
      <c r="F91" s="49">
        <v>174379906.27</v>
      </c>
      <c r="G91" s="61"/>
    </row>
    <row r="92" spans="1:7" s="14" customFormat="1" ht="31.5">
      <c r="A92" s="58" t="s">
        <v>240</v>
      </c>
      <c r="B92" s="9" t="s">
        <v>160</v>
      </c>
      <c r="C92" s="40"/>
      <c r="D92" s="52"/>
      <c r="E92" s="52"/>
      <c r="F92" s="42">
        <v>36118000</v>
      </c>
      <c r="G92" s="61"/>
    </row>
    <row r="93" spans="1:7" s="14" customFormat="1" ht="31.5">
      <c r="A93" s="51" t="s">
        <v>241</v>
      </c>
      <c r="B93" s="8" t="s">
        <v>65</v>
      </c>
      <c r="C93" s="43"/>
      <c r="D93" s="48"/>
      <c r="E93" s="48"/>
      <c r="F93" s="49">
        <v>36118000</v>
      </c>
      <c r="G93" s="61"/>
    </row>
    <row r="94" spans="1:7" s="14" customFormat="1" ht="47.25">
      <c r="A94" s="51" t="s">
        <v>242</v>
      </c>
      <c r="B94" s="8" t="s">
        <v>66</v>
      </c>
      <c r="C94" s="43"/>
      <c r="D94" s="48"/>
      <c r="E94" s="48"/>
      <c r="F94" s="49">
        <v>2726000</v>
      </c>
      <c r="G94" s="61"/>
    </row>
    <row r="95" spans="1:7" s="14" customFormat="1" ht="31.5">
      <c r="A95" s="51" t="s">
        <v>243</v>
      </c>
      <c r="B95" s="8" t="s">
        <v>54</v>
      </c>
      <c r="C95" s="43"/>
      <c r="D95" s="48"/>
      <c r="E95" s="48"/>
      <c r="F95" s="49">
        <v>32892000</v>
      </c>
      <c r="G95" s="61"/>
    </row>
    <row r="96" spans="1:7" s="14" customFormat="1" ht="47.25">
      <c r="A96" s="51" t="s">
        <v>244</v>
      </c>
      <c r="B96" s="8" t="s">
        <v>67</v>
      </c>
      <c r="C96" s="43"/>
      <c r="D96" s="48"/>
      <c r="E96" s="48"/>
      <c r="F96" s="49">
        <v>32892000</v>
      </c>
      <c r="G96" s="61"/>
    </row>
    <row r="97" spans="1:7" s="14" customFormat="1" ht="15.75">
      <c r="A97" s="51" t="s">
        <v>245</v>
      </c>
      <c r="B97" s="8" t="s">
        <v>114</v>
      </c>
      <c r="C97" s="43"/>
      <c r="D97" s="48"/>
      <c r="E97" s="48"/>
      <c r="F97" s="49">
        <v>500000</v>
      </c>
      <c r="G97" s="61"/>
    </row>
    <row r="98" spans="1:7" s="14" customFormat="1" ht="31.5">
      <c r="A98" s="51" t="s">
        <v>246</v>
      </c>
      <c r="B98" s="8" t="s">
        <v>115</v>
      </c>
      <c r="C98" s="43"/>
      <c r="D98" s="48"/>
      <c r="E98" s="48"/>
      <c r="F98" s="49">
        <v>500000</v>
      </c>
      <c r="G98" s="61"/>
    </row>
    <row r="99" spans="1:7" s="14" customFormat="1" ht="47.25">
      <c r="A99" s="58" t="s">
        <v>247</v>
      </c>
      <c r="B99" s="9" t="s">
        <v>97</v>
      </c>
      <c r="C99" s="40"/>
      <c r="D99" s="52"/>
      <c r="E99" s="52"/>
      <c r="F99" s="42">
        <v>13274112.5</v>
      </c>
      <c r="G99" s="61"/>
    </row>
    <row r="100" spans="1:7" s="14" customFormat="1" ht="41.25" customHeight="1">
      <c r="A100" s="51" t="s">
        <v>248</v>
      </c>
      <c r="B100" s="8" t="s">
        <v>92</v>
      </c>
      <c r="C100" s="43"/>
      <c r="D100" s="48"/>
      <c r="E100" s="48"/>
      <c r="F100" s="49">
        <v>2480940</v>
      </c>
      <c r="G100" s="61"/>
    </row>
    <row r="101" spans="1:7" s="14" customFormat="1" ht="41.25" customHeight="1">
      <c r="A101" s="51" t="s">
        <v>249</v>
      </c>
      <c r="B101" s="8" t="s">
        <v>93</v>
      </c>
      <c r="C101" s="43"/>
      <c r="D101" s="48"/>
      <c r="E101" s="48"/>
      <c r="F101" s="49">
        <v>2480940</v>
      </c>
      <c r="G101" s="61"/>
    </row>
    <row r="102" spans="1:7" s="14" customFormat="1" ht="41.25" customHeight="1">
      <c r="A102" s="51" t="s">
        <v>250</v>
      </c>
      <c r="B102" s="8" t="s">
        <v>135</v>
      </c>
      <c r="C102" s="43"/>
      <c r="D102" s="48"/>
      <c r="E102" s="48"/>
      <c r="F102" s="49">
        <v>4341645</v>
      </c>
      <c r="G102" s="61"/>
    </row>
    <row r="103" spans="1:7" s="14" customFormat="1" ht="51.75" customHeight="1">
      <c r="A103" s="51" t="s">
        <v>250</v>
      </c>
      <c r="B103" s="8" t="s">
        <v>136</v>
      </c>
      <c r="C103" s="43"/>
      <c r="D103" s="48"/>
      <c r="E103" s="48"/>
      <c r="F103" s="49">
        <v>4341645</v>
      </c>
      <c r="G103" s="61"/>
    </row>
    <row r="104" spans="1:7" s="14" customFormat="1" ht="93" customHeight="1">
      <c r="A104" s="51" t="s">
        <v>251</v>
      </c>
      <c r="B104" s="8" t="s">
        <v>77</v>
      </c>
      <c r="C104" s="43"/>
      <c r="D104" s="48"/>
      <c r="E104" s="48"/>
      <c r="F104" s="49">
        <v>1583200</v>
      </c>
      <c r="G104" s="61"/>
    </row>
    <row r="105" spans="1:7" s="14" customFormat="1" ht="65.25" customHeight="1">
      <c r="A105" s="51" t="s">
        <v>252</v>
      </c>
      <c r="B105" s="8" t="s">
        <v>94</v>
      </c>
      <c r="C105" s="43"/>
      <c r="D105" s="48"/>
      <c r="E105" s="48"/>
      <c r="F105" s="49">
        <v>1583200</v>
      </c>
      <c r="G105" s="61"/>
    </row>
    <row r="106" spans="1:7" s="14" customFormat="1" ht="47.25">
      <c r="A106" s="51" t="s">
        <v>253</v>
      </c>
      <c r="B106" s="8" t="s">
        <v>116</v>
      </c>
      <c r="C106" s="43"/>
      <c r="D106" s="48"/>
      <c r="E106" s="48"/>
      <c r="F106" s="43">
        <v>1194000</v>
      </c>
      <c r="G106" s="61"/>
    </row>
    <row r="107" spans="1:7" s="14" customFormat="1" ht="31.5">
      <c r="A107" s="51" t="s">
        <v>254</v>
      </c>
      <c r="B107" s="8" t="s">
        <v>70</v>
      </c>
      <c r="C107" s="43"/>
      <c r="D107" s="48"/>
      <c r="E107" s="48"/>
      <c r="F107" s="49">
        <v>3674327.5</v>
      </c>
      <c r="G107" s="61"/>
    </row>
    <row r="108" spans="1:7" s="14" customFormat="1" ht="31.5">
      <c r="A108" s="58" t="s">
        <v>255</v>
      </c>
      <c r="B108" s="9" t="s">
        <v>78</v>
      </c>
      <c r="C108" s="43"/>
      <c r="D108" s="48"/>
      <c r="E108" s="48"/>
      <c r="F108" s="42">
        <v>104508124.77</v>
      </c>
      <c r="G108" s="61"/>
    </row>
    <row r="109" spans="1:7" s="14" customFormat="1" ht="63">
      <c r="A109" s="51" t="s">
        <v>256</v>
      </c>
      <c r="B109" s="8" t="s">
        <v>79</v>
      </c>
      <c r="C109" s="43"/>
      <c r="D109" s="48"/>
      <c r="E109" s="48"/>
      <c r="F109" s="49">
        <v>381121</v>
      </c>
      <c r="G109" s="61"/>
    </row>
    <row r="110" spans="1:7" s="14" customFormat="1" ht="63">
      <c r="A110" s="51" t="s">
        <v>257</v>
      </c>
      <c r="B110" s="8" t="s">
        <v>98</v>
      </c>
      <c r="C110" s="43"/>
      <c r="D110" s="48"/>
      <c r="E110" s="48"/>
      <c r="F110" s="49">
        <v>52350.44</v>
      </c>
      <c r="G110" s="61"/>
    </row>
    <row r="111" spans="1:7" s="14" customFormat="1" ht="63">
      <c r="A111" s="51" t="s">
        <v>258</v>
      </c>
      <c r="B111" s="8" t="s">
        <v>80</v>
      </c>
      <c r="C111" s="43"/>
      <c r="D111" s="48"/>
      <c r="E111" s="48"/>
      <c r="F111" s="49">
        <v>52350.44</v>
      </c>
      <c r="G111" s="61"/>
    </row>
    <row r="112" spans="1:7" s="14" customFormat="1" ht="47.25">
      <c r="A112" s="51" t="s">
        <v>259</v>
      </c>
      <c r="B112" s="8" t="s">
        <v>81</v>
      </c>
      <c r="C112" s="43"/>
      <c r="D112" s="48"/>
      <c r="E112" s="48"/>
      <c r="F112" s="49">
        <v>1139075</v>
      </c>
      <c r="G112" s="61"/>
    </row>
    <row r="113" spans="1:7" s="14" customFormat="1" ht="47.25">
      <c r="A113" s="51" t="s">
        <v>260</v>
      </c>
      <c r="B113" s="8" t="s">
        <v>82</v>
      </c>
      <c r="C113" s="43"/>
      <c r="D113" s="48"/>
      <c r="E113" s="48"/>
      <c r="F113" s="49">
        <v>1139075</v>
      </c>
      <c r="G113" s="61"/>
    </row>
    <row r="114" spans="1:7" s="14" customFormat="1" ht="47.25">
      <c r="A114" s="51" t="s">
        <v>261</v>
      </c>
      <c r="B114" s="8" t="s">
        <v>68</v>
      </c>
      <c r="C114" s="43"/>
      <c r="D114" s="48"/>
      <c r="E114" s="48"/>
      <c r="F114" s="49">
        <v>30377468</v>
      </c>
      <c r="G114" s="61"/>
    </row>
    <row r="115" spans="1:7" s="14" customFormat="1" ht="47.25">
      <c r="A115" s="51" t="s">
        <v>262</v>
      </c>
      <c r="B115" s="8" t="s">
        <v>83</v>
      </c>
      <c r="C115" s="43"/>
      <c r="D115" s="48"/>
      <c r="E115" s="48"/>
      <c r="F115" s="49">
        <v>30377468</v>
      </c>
      <c r="G115" s="61"/>
    </row>
    <row r="116" spans="1:7" s="14" customFormat="1" ht="94.5">
      <c r="A116" s="51" t="s">
        <v>263</v>
      </c>
      <c r="B116" s="8" t="s">
        <v>147</v>
      </c>
      <c r="C116" s="43"/>
      <c r="D116" s="48"/>
      <c r="E116" s="48"/>
      <c r="F116" s="49">
        <v>4000000</v>
      </c>
      <c r="G116" s="61"/>
    </row>
    <row r="117" spans="1:7" s="14" customFormat="1" ht="94.5">
      <c r="A117" s="51" t="s">
        <v>263</v>
      </c>
      <c r="B117" s="8" t="s">
        <v>148</v>
      </c>
      <c r="C117" s="43"/>
      <c r="D117" s="48"/>
      <c r="E117" s="48"/>
      <c r="F117" s="49">
        <v>4000000</v>
      </c>
      <c r="G117" s="61"/>
    </row>
    <row r="118" spans="1:7" s="14" customFormat="1" ht="78.75">
      <c r="A118" s="51" t="s">
        <v>264</v>
      </c>
      <c r="B118" s="8" t="s">
        <v>95</v>
      </c>
      <c r="C118" s="43"/>
      <c r="D118" s="48"/>
      <c r="E118" s="48"/>
      <c r="F118" s="49">
        <v>5012050</v>
      </c>
      <c r="G118" s="61"/>
    </row>
    <row r="119" spans="1:7" s="14" customFormat="1" ht="63">
      <c r="A119" s="51" t="s">
        <v>265</v>
      </c>
      <c r="B119" s="8" t="s">
        <v>96</v>
      </c>
      <c r="C119" s="43"/>
      <c r="D119" s="48"/>
      <c r="E119" s="48"/>
      <c r="F119" s="49">
        <v>5012050</v>
      </c>
      <c r="G119" s="61"/>
    </row>
    <row r="120" spans="1:7" s="14" customFormat="1" ht="47.25">
      <c r="A120" s="51" t="s">
        <v>266</v>
      </c>
      <c r="B120" s="8" t="s">
        <v>87</v>
      </c>
      <c r="C120" s="43"/>
      <c r="D120" s="48"/>
      <c r="E120" s="48"/>
      <c r="F120" s="49">
        <v>0</v>
      </c>
      <c r="G120" s="61"/>
    </row>
    <row r="121" spans="1:7" s="14" customFormat="1" ht="94.5">
      <c r="A121" s="51" t="s">
        <v>267</v>
      </c>
      <c r="B121" s="8" t="s">
        <v>84</v>
      </c>
      <c r="C121" s="43"/>
      <c r="D121" s="48"/>
      <c r="E121" s="48"/>
      <c r="F121" s="49">
        <v>1200016</v>
      </c>
      <c r="G121" s="61"/>
    </row>
    <row r="122" spans="1:7" s="14" customFormat="1" ht="94.5">
      <c r="A122" s="51" t="s">
        <v>268</v>
      </c>
      <c r="B122" s="8" t="s">
        <v>88</v>
      </c>
      <c r="C122" s="43"/>
      <c r="D122" s="48"/>
      <c r="E122" s="48"/>
      <c r="F122" s="49">
        <v>944600</v>
      </c>
      <c r="G122" s="61"/>
    </row>
    <row r="123" spans="1:7" s="14" customFormat="1" ht="31.5">
      <c r="A123" s="51" t="s">
        <v>269</v>
      </c>
      <c r="B123" s="8" t="s">
        <v>69</v>
      </c>
      <c r="C123" s="43"/>
      <c r="D123" s="48"/>
      <c r="E123" s="48"/>
      <c r="F123" s="49">
        <v>62346044.33</v>
      </c>
      <c r="G123" s="61"/>
    </row>
    <row r="124" spans="1:7" s="14" customFormat="1" ht="15.75">
      <c r="A124" s="58" t="s">
        <v>270</v>
      </c>
      <c r="B124" s="9" t="s">
        <v>85</v>
      </c>
      <c r="C124" s="43"/>
      <c r="D124" s="48"/>
      <c r="E124" s="48"/>
      <c r="F124" s="42">
        <v>20479669</v>
      </c>
      <c r="G124" s="61"/>
    </row>
    <row r="125" spans="1:7" s="14" customFormat="1" ht="78.75">
      <c r="A125" s="51" t="s">
        <v>271</v>
      </c>
      <c r="B125" s="8" t="s">
        <v>158</v>
      </c>
      <c r="C125" s="43"/>
      <c r="D125" s="48"/>
      <c r="E125" s="48"/>
      <c r="F125" s="49">
        <v>3845909</v>
      </c>
      <c r="G125" s="61"/>
    </row>
    <row r="126" spans="1:7" s="14" customFormat="1" ht="94.5">
      <c r="A126" s="51" t="s">
        <v>272</v>
      </c>
      <c r="B126" s="8" t="s">
        <v>159</v>
      </c>
      <c r="C126" s="43"/>
      <c r="D126" s="48"/>
      <c r="E126" s="48"/>
      <c r="F126" s="42">
        <v>3845909</v>
      </c>
      <c r="G126" s="61"/>
    </row>
    <row r="127" spans="1:7" s="14" customFormat="1" ht="63">
      <c r="A127" s="51" t="s">
        <v>273</v>
      </c>
      <c r="B127" s="8" t="s">
        <v>149</v>
      </c>
      <c r="C127" s="43"/>
      <c r="D127" s="48"/>
      <c r="E127" s="48"/>
      <c r="F127" s="49">
        <v>100000</v>
      </c>
      <c r="G127" s="61"/>
    </row>
    <row r="128" spans="1:7" s="14" customFormat="1" ht="78.75">
      <c r="A128" s="51" t="s">
        <v>274</v>
      </c>
      <c r="B128" s="8" t="s">
        <v>150</v>
      </c>
      <c r="C128" s="43"/>
      <c r="D128" s="48"/>
      <c r="E128" s="48"/>
      <c r="F128" s="49">
        <v>100000</v>
      </c>
      <c r="G128" s="61"/>
    </row>
    <row r="129" spans="1:7" s="14" customFormat="1" ht="78.75">
      <c r="A129" s="51" t="s">
        <v>275</v>
      </c>
      <c r="B129" s="8" t="s">
        <v>151</v>
      </c>
      <c r="C129" s="43"/>
      <c r="D129" s="48"/>
      <c r="E129" s="48"/>
      <c r="F129" s="49">
        <v>50000</v>
      </c>
      <c r="G129" s="61"/>
    </row>
    <row r="130" spans="1:7" s="14" customFormat="1" ht="78.75">
      <c r="A130" s="51" t="s">
        <v>275</v>
      </c>
      <c r="B130" s="8" t="s">
        <v>152</v>
      </c>
      <c r="C130" s="43"/>
      <c r="D130" s="48"/>
      <c r="E130" s="48"/>
      <c r="F130" s="49">
        <v>50000</v>
      </c>
      <c r="G130" s="61"/>
    </row>
    <row r="131" spans="1:7" s="14" customFormat="1" ht="31.5">
      <c r="A131" s="51" t="s">
        <v>276</v>
      </c>
      <c r="B131" s="8" t="s">
        <v>153</v>
      </c>
      <c r="C131" s="43"/>
      <c r="D131" s="48"/>
      <c r="E131" s="48"/>
      <c r="F131" s="49">
        <v>16483760</v>
      </c>
      <c r="G131" s="61"/>
    </row>
    <row r="132" spans="1:7" s="14" customFormat="1" ht="47.25">
      <c r="A132" s="51" t="s">
        <v>277</v>
      </c>
      <c r="B132" s="8" t="s">
        <v>154</v>
      </c>
      <c r="C132" s="43"/>
      <c r="D132" s="48"/>
      <c r="E132" s="48"/>
      <c r="F132" s="49">
        <v>16483760</v>
      </c>
      <c r="G132" s="61"/>
    </row>
    <row r="133" spans="1:7" s="14" customFormat="1" ht="110.25">
      <c r="A133" s="58" t="s">
        <v>278</v>
      </c>
      <c r="B133" s="9" t="s">
        <v>155</v>
      </c>
      <c r="C133" s="43"/>
      <c r="D133" s="48"/>
      <c r="E133" s="48"/>
      <c r="F133" s="42">
        <v>350000</v>
      </c>
      <c r="G133" s="61"/>
    </row>
    <row r="134" spans="1:7" s="14" customFormat="1" ht="94.5">
      <c r="A134" s="51" t="s">
        <v>279</v>
      </c>
      <c r="B134" s="8" t="s">
        <v>156</v>
      </c>
      <c r="C134" s="43"/>
      <c r="D134" s="48"/>
      <c r="E134" s="48"/>
      <c r="F134" s="49">
        <v>350000</v>
      </c>
      <c r="G134" s="61"/>
    </row>
    <row r="135" spans="1:7" s="14" customFormat="1" ht="78.75">
      <c r="A135" s="51" t="s">
        <v>280</v>
      </c>
      <c r="B135" s="8" t="s">
        <v>157</v>
      </c>
      <c r="C135" s="43"/>
      <c r="D135" s="48"/>
      <c r="E135" s="48"/>
      <c r="F135" s="49">
        <v>350000</v>
      </c>
      <c r="G135" s="61"/>
    </row>
    <row r="136" spans="1:7" s="14" customFormat="1" ht="15.75">
      <c r="A136" s="58"/>
      <c r="B136" s="9" t="s">
        <v>103</v>
      </c>
      <c r="C136" s="43"/>
      <c r="D136" s="48"/>
      <c r="E136" s="48"/>
      <c r="F136" s="42">
        <v>265409673.82</v>
      </c>
      <c r="G136" s="61"/>
    </row>
    <row r="137" spans="3:6" s="14" customFormat="1" ht="14.25" customHeight="1">
      <c r="C137" s="11"/>
      <c r="D137" s="15"/>
      <c r="F137" s="11"/>
    </row>
    <row r="138" spans="1:6" s="14" customFormat="1" ht="40.5" customHeight="1">
      <c r="A138" s="3"/>
      <c r="B138" s="3"/>
      <c r="C138" s="11"/>
      <c r="D138" s="16"/>
      <c r="F138" s="11"/>
    </row>
    <row r="139" spans="3:6" ht="26.25" customHeight="1">
      <c r="C139" s="11"/>
      <c r="D139" s="15"/>
      <c r="F139" s="11"/>
    </row>
    <row r="140" spans="1:6" ht="15.75" customHeight="1">
      <c r="A140" s="14"/>
      <c r="B140" s="14"/>
      <c r="C140" s="11"/>
      <c r="D140" s="15"/>
      <c r="F140" s="11"/>
    </row>
    <row r="141" spans="3:6" s="14" customFormat="1" ht="53.25" customHeight="1">
      <c r="C141" s="12"/>
      <c r="D141" s="13"/>
      <c r="E141" s="13"/>
      <c r="F141" s="11"/>
    </row>
    <row r="142" spans="3:6" s="14" customFormat="1" ht="90.75" customHeight="1">
      <c r="C142" s="12"/>
      <c r="D142" s="13"/>
      <c r="E142" s="13"/>
      <c r="F142" s="11"/>
    </row>
    <row r="143" spans="3:6" s="14" customFormat="1" ht="15.75">
      <c r="C143" s="11"/>
      <c r="F143" s="11"/>
    </row>
    <row r="144" spans="3:6" s="14" customFormat="1" ht="15.75" hidden="1">
      <c r="C144" s="11"/>
      <c r="F144" s="11"/>
    </row>
    <row r="145" spans="3:6" s="14" customFormat="1" ht="14.25" customHeight="1">
      <c r="C145" s="11"/>
      <c r="D145" s="15"/>
      <c r="F145" s="11"/>
    </row>
    <row r="146" spans="1:6" s="14" customFormat="1" ht="17.25" customHeight="1">
      <c r="A146" s="6"/>
      <c r="B146" s="6"/>
      <c r="C146" s="11"/>
      <c r="F146" s="11"/>
    </row>
    <row r="147" spans="1:6" s="6" customFormat="1" ht="12.75" customHeight="1">
      <c r="A147" s="14"/>
      <c r="B147" s="14"/>
      <c r="C147" s="10"/>
      <c r="D147" s="17"/>
      <c r="E147" s="17"/>
      <c r="F147" s="10"/>
    </row>
    <row r="148" spans="1:2" s="14" customFormat="1" ht="23.25" customHeight="1">
      <c r="A148" s="3"/>
      <c r="B148" s="3" t="s">
        <v>7</v>
      </c>
    </row>
    <row r="149" spans="1:6" s="14" customFormat="1" ht="28.5" customHeight="1" hidden="1">
      <c r="A149" s="6"/>
      <c r="B149" s="6"/>
      <c r="C149" s="10" t="e">
        <f>#REF!+(#REF!+#REF!+#REF!)*5/6+#REF!+#REF!+#REF!+127.8</f>
        <v>#REF!</v>
      </c>
      <c r="D149" s="10" t="e">
        <f>#REF!+(#REF!+#REF!+#REF!)*5/6+#REF!+#REF!+#REF!+127.8</f>
        <v>#REF!</v>
      </c>
      <c r="E149" s="10" t="e">
        <f>#REF!+(#REF!+#REF!+#REF!)*5/6+#REF!+#REF!+#REF!+127.8</f>
        <v>#REF!</v>
      </c>
      <c r="F149" s="10" t="e">
        <f>#REF!+(#REF!+#REF!+#REF!)*5/6+#REF!+#REF!+#REF!+127.8</f>
        <v>#REF!</v>
      </c>
    </row>
    <row r="150" spans="1:2" s="2" customFormat="1" ht="20.25" customHeight="1">
      <c r="A150" s="3"/>
      <c r="B150" s="3"/>
    </row>
    <row r="151" spans="1:6" s="14" customFormat="1" ht="15.75">
      <c r="A151" s="3"/>
      <c r="B151" s="3"/>
      <c r="C151" s="18"/>
      <c r="F151" s="18"/>
    </row>
    <row r="152" spans="3:6" s="14" customFormat="1" ht="15.75">
      <c r="C152" s="18"/>
      <c r="F152" s="18"/>
    </row>
    <row r="153" s="14" customFormat="1" ht="21" customHeight="1"/>
    <row r="154" spans="3:6" s="14" customFormat="1" ht="26.25" customHeight="1">
      <c r="C154" s="18"/>
      <c r="F154" s="18"/>
    </row>
    <row r="155" s="14" customFormat="1" ht="18.75" customHeight="1"/>
    <row r="156" s="14" customFormat="1" ht="15.75" customHeight="1"/>
    <row r="157" s="14" customFormat="1" ht="21" customHeight="1"/>
    <row r="158" s="14" customFormat="1" ht="15.75"/>
    <row r="159" spans="1:2" s="14" customFormat="1" ht="24.75" customHeight="1">
      <c r="A159" s="6"/>
      <c r="B159" s="6"/>
    </row>
    <row r="160" spans="1:2" s="6" customFormat="1" ht="26.25" customHeight="1">
      <c r="A160" s="3"/>
      <c r="B160" s="3"/>
    </row>
  </sheetData>
  <sheetProtection/>
  <mergeCells count="1">
    <mergeCell ref="F4:F5"/>
  </mergeCells>
  <printOptions/>
  <pageMargins left="0.51" right="0.31" top="0.17" bottom="0.17" header="0.2" footer="0.17"/>
  <pageSetup fitToHeight="2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2014-03-28T05:35:13Z</cp:lastPrinted>
  <dcterms:created xsi:type="dcterms:W3CDTF">2000-09-29T06:30:00Z</dcterms:created>
  <dcterms:modified xsi:type="dcterms:W3CDTF">2014-05-27T08:39:37Z</dcterms:modified>
  <cp:category/>
  <cp:version/>
  <cp:contentType/>
  <cp:contentStatus/>
</cp:coreProperties>
</file>